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Паспорт МП СП 2026-2028\"/>
    </mc:Choice>
  </mc:AlternateContent>
  <xr:revisionPtr revIDLastSave="0" documentId="13_ncr:1_{1A49DBEE-9E0A-4FB1-9BD0-45A85DD07C6D}" xr6:coauthVersionLast="47" xr6:coauthVersionMax="47" xr10:uidLastSave="{00000000-0000-0000-0000-000000000000}"/>
  <bookViews>
    <workbookView xWindow="31785" yWindow="630" windowWidth="26010" windowHeight="15120" tabRatio="771" xr2:uid="{00000000-000D-0000-FFFF-FFFF00000000}"/>
  </bookViews>
  <sheets>
    <sheet name="Паспорт МП" sheetId="1" r:id="rId1"/>
    <sheet name="Паспорт Процессн мер 1" sheetId="16" r:id="rId2"/>
    <sheet name="Паспорт Процессн мер 2" sheetId="17" r:id="rId3"/>
    <sheet name="Паспорт Процессн мер 3" sheetId="18" r:id="rId4"/>
    <sheet name="Расчет Показателя 1.1" sheetId="2" state="hidden" r:id="rId5"/>
  </sheets>
  <definedNames>
    <definedName name="_xlnm.Print_Area" localSheetId="0">'Паспорт МП'!$A$7:$I$38</definedName>
    <definedName name="_xlnm.Print_Area" localSheetId="1">'Паспорт Процессн мер 1'!$A$4:$I$56</definedName>
    <definedName name="_xlnm.Print_Area" localSheetId="2">'Паспорт Процессн мер 2'!$A$4:$I$23</definedName>
    <definedName name="_xlnm.Print_Area" localSheetId="3">'Паспорт Процессн мер 3'!$A$3:$J$41</definedName>
    <definedName name="_xlnm.Print_Area" localSheetId="4">'Расчет Показателя 1.1'!$A$1:$I$40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16" l="1"/>
  <c r="H30" i="18" l="1"/>
  <c r="H30" i="1" s="1"/>
  <c r="F30" i="18"/>
  <c r="F30" i="1" s="1"/>
  <c r="E30" i="18"/>
  <c r="E30" i="1" s="1"/>
  <c r="I38" i="18"/>
  <c r="I39" i="18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F36" i="16"/>
  <c r="F28" i="1" s="1"/>
  <c r="G36" i="16"/>
  <c r="G28" i="1" s="1"/>
  <c r="H36" i="16"/>
  <c r="H28" i="1" s="1"/>
  <c r="E36" i="16"/>
  <c r="E28" i="1" s="1"/>
  <c r="I21" i="17"/>
  <c r="I22" i="17"/>
  <c r="E20" i="17"/>
  <c r="E29" i="1" s="1"/>
  <c r="I32" i="18"/>
  <c r="I33" i="18"/>
  <c r="I34" i="18"/>
  <c r="I35" i="18"/>
  <c r="I36" i="18"/>
  <c r="I37" i="18"/>
  <c r="I40" i="18"/>
  <c r="I31" i="18"/>
  <c r="G30" i="18"/>
  <c r="G30" i="1" s="1"/>
  <c r="I16" i="18"/>
  <c r="I28" i="1" l="1"/>
  <c r="I30" i="18"/>
  <c r="I36" i="16"/>
  <c r="E27" i="1"/>
  <c r="G20" i="17"/>
  <c r="G29" i="1" s="1"/>
  <c r="H20" i="17"/>
  <c r="H29" i="1" s="1"/>
  <c r="F20" i="17"/>
  <c r="I20" i="17" l="1"/>
  <c r="F29" i="1"/>
  <c r="I29" i="1"/>
  <c r="G5" i="2"/>
  <c r="E5" i="2" l="1"/>
  <c r="C5" i="2"/>
  <c r="C7" i="2" l="1"/>
  <c r="C6" i="2"/>
  <c r="C8" i="2" l="1"/>
  <c r="C3" i="2" s="1"/>
  <c r="G7" i="2"/>
  <c r="F7" i="2"/>
  <c r="E7" i="2"/>
  <c r="G6" i="2"/>
  <c r="F6" i="2"/>
  <c r="E6" i="2"/>
  <c r="F5" i="2"/>
  <c r="F8" i="2" l="1"/>
  <c r="F3" i="2" s="1"/>
  <c r="E8" i="2"/>
  <c r="E3" i="2" s="1"/>
  <c r="G8" i="2"/>
  <c r="G3" i="2" s="1"/>
  <c r="H27" i="1" l="1"/>
  <c r="F27" i="1" l="1"/>
  <c r="I30" i="1"/>
  <c r="I27" i="1" s="1"/>
  <c r="G27" i="1"/>
</calcChain>
</file>

<file path=xl/sharedStrings.xml><?xml version="1.0" encoding="utf-8"?>
<sst xmlns="http://schemas.openxmlformats.org/spreadsheetml/2006/main" count="319" uniqueCount="147">
  <si>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</si>
  <si>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</si>
  <si>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</si>
  <si>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</si>
  <si>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</si>
  <si>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</si>
  <si>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</si>
  <si>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</si>
  <si>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</si>
  <si>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</si>
  <si>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</si>
  <si>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</si>
  <si>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</si>
  <si>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</si>
  <si>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</si>
  <si>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x</t>
  </si>
  <si>
    <t>Показатель 1.2</t>
  </si>
  <si>
    <t>Показатель 1.3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</si>
  <si>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</si>
  <si>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</si>
  <si>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</si>
  <si>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</si>
  <si>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</si>
  <si>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</si>
  <si>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</si>
  <si>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</si>
  <si>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</si>
  <si>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</si>
  <si>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</si>
  <si>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</si>
  <si>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</si>
  <si>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</si>
  <si>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</si>
  <si>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</si>
  <si>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</si>
  <si>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</si>
  <si>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</si>
  <si>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</si>
  <si>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</si>
  <si>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</si>
  <si>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</si>
  <si>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«Социальная поддержка»</t>
  </si>
  <si>
    <t>1. Социальная поддержка отдельных категорий граждан</t>
  </si>
  <si>
    <t>3. Социальная поддержка семей с детьми</t>
  </si>
  <si>
    <t>2. Социальное обслуживание</t>
  </si>
  <si>
    <t>Доля граждан, получающих дополнительные меры социальной поддержки, в общей численности населения города Калининграда, процент</t>
  </si>
  <si>
    <t>Социальная поддержка отдельных категорий граждан</t>
  </si>
  <si>
    <t>Социальное обслуживание</t>
  </si>
  <si>
    <t>Социальная поддержка семей с детьми</t>
  </si>
  <si>
    <t>«Социальная поддержка отдельных категорий граждан»</t>
  </si>
  <si>
    <t>Обеспечение предоставления дополнительных мер социальной поддержки отдельных категорий граждан</t>
  </si>
  <si>
    <t>5.</t>
  </si>
  <si>
    <t>6.</t>
  </si>
  <si>
    <t>7.</t>
  </si>
  <si>
    <t>8.</t>
  </si>
  <si>
    <t>9.</t>
  </si>
  <si>
    <t>10.</t>
  </si>
  <si>
    <t>11.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</si>
  <si>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</si>
  <si>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</si>
  <si>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</si>
  <si>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Оказание экстренной материальной помощи</t>
  </si>
  <si>
    <t>Пособия семьям граждан, погибших при исполнении интернационального, воинского и служебного долга</t>
  </si>
  <si>
    <t>Пособия на погребение умершего ветерана ВОВ, несовершеннолетнего узника</t>
  </si>
  <si>
    <t>Предоставление мер социальной поддержки лицам, удостоенным звания «Почетный гражданин города Калининграда»</t>
  </si>
  <si>
    <t>«Социальное обслуживание»</t>
  </si>
  <si>
    <t>Обеспечение потребностей отдельных категорий граждан в социальном обслуживании</t>
  </si>
  <si>
    <t>Социальное обслуживание граждан</t>
  </si>
  <si>
    <t>«Социальная поддержка семей с детьми»</t>
  </si>
  <si>
    <t xml:space="preserve">Развитие механизмов социальной поддержки семей на муниципальном уровне
</t>
  </si>
  <si>
    <t>Организация и проведение мероприятий</t>
  </si>
  <si>
    <t>Обеспечение жильем молодых семей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</si>
  <si>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</si>
  <si>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Доплата к пенсии за муниципальную службу</t>
  </si>
  <si>
    <t xml:space="preserve">Выплата пенсии за выслугу лет </t>
  </si>
  <si>
    <t>Субсидии на перевозку льготных категорий населения (за исключением школьников)</t>
  </si>
  <si>
    <t>Предоставление льгот по баням</t>
  </si>
  <si>
    <t>Рента</t>
  </si>
  <si>
    <t>Субсидии за перевозку льготных категорий (школьники)</t>
  </si>
  <si>
    <t>Обеспечение бесплатным питанием отдельных категорий обучающихся в муниципальных общеобразовательных организациях</t>
  </si>
  <si>
    <t>Социальная поддержка по ремонту жилых помещений детей-сирот</t>
  </si>
  <si>
    <t>Доля пожилых граждан и инвалидов, получивших социальные услуги в муниципальных учреждениях социального обслуживания, в общем числе граждан, обратившихся за получением услуг в муниципальное учреждение социального обслуживания, процент</t>
  </si>
  <si>
    <t>Доля сервисов, способствующих повышению комфортности жизни маломобильных групп населения, в количестве таких сервисов, предусмотренных правовым актом Минстроя России, процент</t>
  </si>
  <si>
    <t>Приоритеты и цели муниципальной политики в сфере реализации муниципальной программы «Социальная поддержка» определены исходя из положений государственных программ Калининградской области «Социальная поддержка населения», «Жилье и городская среда»</t>
  </si>
  <si>
    <t>Комитет развития дорожно-транспортной инфраструктуры, комитет городского хозяйства и строительства</t>
  </si>
  <si>
    <t>Комитет по социальной политике, заместитель главы администрации, председатель комитета Силанов А.Н.</t>
  </si>
  <si>
    <t>Комитет по социальной политике, заместитель главы администрации, председатель комитета Силанов А.Н..</t>
  </si>
  <si>
    <t>МАУ СО «Комплексный центр социального обслуживания населения в городе Калининграде»</t>
  </si>
  <si>
    <t>Комитет по образованию, комитет развития дорожно-транспортной инфраструктуры</t>
  </si>
  <si>
    <t>Базовое значение  = 2023 год</t>
  </si>
  <si>
    <t>процесное  мероприятие 1</t>
  </si>
  <si>
    <t>процесное  мероприятие 2</t>
  </si>
  <si>
    <t>процесное  мероприятие 3</t>
  </si>
  <si>
    <t>Доля = Формула</t>
  </si>
  <si>
    <t>Источник данных о численности населения</t>
  </si>
  <si>
    <t xml:space="preserve">Прогноз откорректированный на 04.09.2024, прил 3 "Параметры ..", базовый </t>
  </si>
  <si>
    <t>Был расчет Доли в Годовом отчете за 2023 г = 27,8.  сейчас в расчет не вошли: Лето, Мг за землю, выплаты сиротам, Резервный фонд СВО, ФТИ, пандус Понамаревой</t>
  </si>
  <si>
    <r>
      <t xml:space="preserve">21134+ 1913+ 113266 = </t>
    </r>
    <r>
      <rPr>
        <sz val="8"/>
        <color rgb="FF0070C0"/>
        <rFont val="Times New Roman"/>
        <family val="1"/>
        <charset val="204"/>
      </rPr>
      <t>136313</t>
    </r>
    <r>
      <rPr>
        <sz val="8"/>
        <color theme="1"/>
        <rFont val="Times New Roman"/>
        <family val="2"/>
        <charset val="204"/>
      </rPr>
      <t>*100%/ 489735 =27,834</t>
    </r>
  </si>
  <si>
    <t>Численность населения г. Калининграда по полу и возрасту на 1.01.2015 -1.01.2023 (Калининградстат)</t>
  </si>
  <si>
    <t>Суммарное число граждан с несовершеннолетними детьми, обеспеченных мерами социальной поддержки, граждан отдельных категорий, обеспеченных дополнительными мерами социальной поддержки за счет средств бюджета городского округа «Город Калининград» и граждан отдельных категорий, которым предоставлены льготы за счет средств бюджета городского округа «Город Калининград»</t>
  </si>
  <si>
    <t>Общая численность населения городского округа «Город Калининград»</t>
  </si>
  <si>
    <t>Совершенствование условий, направленных на повышение качества жизни и уровня социальной защищенности жителей городского округа «Город Калининград», нуждающихся в социальной поддержке</t>
  </si>
  <si>
    <t>Социальная поддержка граждан, имеющих трех и более детей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</si>
  <si>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</si>
  <si>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12.</t>
  </si>
  <si>
    <t>структурного элемента муниципальной программы</t>
  </si>
  <si>
    <t>количество поездок, единиц</t>
  </si>
  <si>
    <t>количество перевезенных граждан, человек</t>
  </si>
  <si>
    <t>количество получателей льгот, человек</t>
  </si>
  <si>
    <t>количество посещений, единиц</t>
  </si>
  <si>
    <t>Пособия на погребение умершего ветерана ВОВ, несовершеннолетнего узника, (количество получателей), человек</t>
  </si>
  <si>
    <t>Компенсационные выплаты на оплату коммунальных услуг ветеранам становления Калининградской области, (количество получателей), человек</t>
  </si>
  <si>
    <t>Материальная помощь участникам штурма Кенигсберга, (количество получателей), человек</t>
  </si>
  <si>
    <t>Материальная помощь в связи с празднованием дня Победы в Великой Отечественной войне, (количество получателей), человек</t>
  </si>
  <si>
    <t>Доплата к пенсии за муниципальную службу, (количество получателей), человек</t>
  </si>
  <si>
    <t>Выплата пенсии за выслугу лет, (количество получателей), человек</t>
  </si>
  <si>
    <t>Оказание экстренной материальной помощи, (количество получателей), человек</t>
  </si>
  <si>
    <t>Социальная поддержка по ремонту жилых помещений детей-сирот, (количество помещений), единиц</t>
  </si>
  <si>
    <t>Социальная поддержка граждан, имеющих трех и более детей, (количество получателей), человек</t>
  </si>
  <si>
    <t>Организация и проведение мероприятий, (количество участников), человек</t>
  </si>
  <si>
    <t>Обеспечение жильем молодых семей, (количество семей, получивших социальную выплату на приобретение (строительство) жилья), семей</t>
  </si>
  <si>
    <t>Обеспечение бесплатным питанием отдельных категорий обучающихся в муниципальных общеобразовательных организациях, (количество получателей), человек</t>
  </si>
  <si>
    <t>Социальное обслуживание граждан, (количество получателей социальных услуг), человек</t>
  </si>
  <si>
    <t>Предоставление льгот по оплате услуг муниципальных бань</t>
  </si>
  <si>
    <t>Рента, (количество граждан, заключивших договоры пожизненного содержания с иждивением), человек</t>
  </si>
  <si>
    <t>Единовременная выплата в связи с 80-й годовщиной Победы в Великой Отечественной войне 1941-1945 годов</t>
  </si>
  <si>
    <t>Социальная поддержка для членов семей участников специальной военной операции</t>
  </si>
  <si>
    <t>13.</t>
  </si>
  <si>
    <t>14.</t>
  </si>
  <si>
    <t>Предоставление мер социальной поддержки лицам, удостоенным звания «Почетный гражданин города Калининграда», (количество получателей), человек</t>
  </si>
  <si>
    <t>Социальная поддержка граждан, заключивших контракт о прохождении военной службы с Министерством обороны Российской Федерации, (количество получателей), человек</t>
  </si>
  <si>
    <t>Пособия семьям граждан, погибших при исполнении интернационального, воинского и служебного долга, (количество получателей), человек</t>
  </si>
  <si>
    <t>Социальная поддержка для членов семей участников специальной военной операции, (количество получателей), человек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</si>
  <si>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</si>
  <si>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учреждениях, (количество получателей), человек</t>
  </si>
  <si>
    <t>Стипендии для одаренных детей и молодежи,  (количество получателей), человек</t>
  </si>
  <si>
    <t>Предоставление молодым семьям дополнительных социальных выплат при рождении или усыновлении (удочерении) ребенка, (количество семей, получивших дополнительную социальную выплату), семей</t>
  </si>
  <si>
    <t xml:space="preserve">Приложение </t>
  </si>
  <si>
    <t xml:space="preserve">к приказу комитета по </t>
  </si>
  <si>
    <t>социальной политике</t>
  </si>
  <si>
    <t xml:space="preserve">администрации городского округа </t>
  </si>
  <si>
    <t xml:space="preserve">«Город Калининград» </t>
  </si>
  <si>
    <r>
      <t>от 19.01.2026</t>
    </r>
    <r>
      <rPr>
        <sz val="12"/>
        <color theme="1"/>
        <rFont val="Times New Roman"/>
        <family val="1"/>
        <charset val="204"/>
      </rPr>
      <t xml:space="preserve"> № п-КпСП-173</t>
    </r>
  </si>
  <si>
    <t>Приложение № 1</t>
  </si>
  <si>
    <t>к Паспорту муниципальной программы</t>
  </si>
  <si>
    <t>Приложение № 2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</si>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</sst>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2"/>
      <charset val="204"/>
    </font>
    <font>
      <sz val="12"/>
      <color rgb="FF0070C0"/>
      <name val="Times New Roman"/>
      <family val="2"/>
      <charset val="204"/>
    </font>
    <font>
      <sz val="10"/>
      <color rgb="FF0070C0"/>
      <name val="Times New Roman"/>
      <family val="2"/>
      <charset val="204"/>
    </font>
    <font>
      <sz val="10"/>
      <name val="Times New Roman"/>
      <family val="2"/>
      <charset val="204"/>
    </font>
    <font>
      <sz val="8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wrapText="1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3" fontId="5" fillId="0" borderId="0" xfId="0" applyNumberFormat="1" applyFont="1"/>
    <xf numFmtId="0" fontId="7" fillId="0" borderId="0" xfId="0" applyFont="1" applyAlignment="1">
      <alignment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top" wrapText="1"/>
    </xf>
    <xf numFmtId="0" fontId="9" fillId="0" borderId="0" xfId="0" applyFont="1"/>
    <xf numFmtId="4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9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Continuous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 applyProtection="1">
      <alignment horizontal="left" vertical="center" wrapText="1"/>
      <protection hidden="1"/>
    </xf>
    <xf numFmtId="4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Continuous" vertical="center" wrapText="1"/>
    </xf>
    <xf numFmtId="0" fontId="1" fillId="3" borderId="1" xfId="0" applyFont="1" applyFill="1" applyBorder="1" applyAlignment="1">
      <alignment horizontal="center" wrapText="1"/>
    </xf>
    <xf numFmtId="1" fontId="3" fillId="3" borderId="1" xfId="0" applyNumberFormat="1" applyFont="1" applyFill="1" applyBorder="1" applyAlignment="1" applyProtection="1">
      <alignment horizontal="left" vertical="top" wrapText="1"/>
      <protection hidden="1"/>
    </xf>
    <xf numFmtId="4" fontId="3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zoomScale="80" zoomScaleNormal="80" zoomScaleSheetLayoutView="100" workbookViewId="0">
      <selection activeCell="C23" sqref="C23"/>
    </sheetView>
  </sheetViews>
  <sheetFormatPr defaultRowHeight="15.75" x14ac:dyDescent="0.25"/>
  <cols>
    <col min="1" max="1" width="28.875" style="33" customWidth="1"/>
    <col min="2" max="2" width="12.625" style="33" bestFit="1" customWidth="1"/>
    <col min="3" max="3" width="25.625" style="33" customWidth="1"/>
    <col min="4" max="4" width="9.125" style="33" bestFit="1" customWidth="1"/>
    <col min="5" max="5" width="11" style="33" customWidth="1"/>
    <col min="6" max="6" width="12.375" style="33" customWidth="1"/>
    <col min="7" max="7" width="9.875" style="33" customWidth="1"/>
    <col min="8" max="8" width="11.125" style="33" customWidth="1"/>
    <col min="9" max="9" width="12.25" style="33" customWidth="1"/>
    <col min="10" max="10" width="8.625" style="33" customWidth="1"/>
  </cols>
  <sheetData>
    <row r="1" spans="1:10" x14ac:dyDescent="0.25">
      <c r="A1"/>
      <c r="B1"/>
      <c r="C1"/>
      <c r="D1"/>
      <c r="E1"/>
      <c r="F1" t="s">
        <v>137</v>
      </c>
      <c r="G1"/>
      <c r="H1"/>
      <c r="I1"/>
      <c r="J1"/>
    </row>
    <row r="2" spans="1:10" x14ac:dyDescent="0.25">
      <c r="A2"/>
      <c r="B2"/>
      <c r="C2"/>
      <c r="D2"/>
      <c r="E2"/>
      <c r="F2" t="s">
        <v>138</v>
      </c>
      <c r="G2"/>
      <c r="H2"/>
      <c r="I2"/>
      <c r="J2"/>
    </row>
    <row r="3" spans="1:10" x14ac:dyDescent="0.25">
      <c r="A3"/>
      <c r="B3"/>
      <c r="C3"/>
      <c r="D3"/>
      <c r="E3"/>
      <c r="F3" t="s">
        <v>139</v>
      </c>
      <c r="G3"/>
      <c r="H3"/>
      <c r="I3"/>
      <c r="J3"/>
    </row>
    <row r="4" spans="1:10" x14ac:dyDescent="0.25">
      <c r="A4"/>
      <c r="B4"/>
      <c r="C4"/>
      <c r="D4"/>
      <c r="E4"/>
      <c r="F4" t="s">
        <v>140</v>
      </c>
      <c r="G4"/>
      <c r="H4"/>
      <c r="I4"/>
      <c r="J4"/>
    </row>
    <row r="5" spans="1:10" x14ac:dyDescent="0.25">
      <c r="A5"/>
      <c r="B5"/>
      <c r="C5"/>
      <c r="D5"/>
      <c r="E5"/>
      <c r="F5" t="s">
        <v>141</v>
      </c>
      <c r="G5"/>
      <c r="H5"/>
      <c r="I5"/>
      <c r="J5"/>
    </row>
    <row r="6" spans="1:10" x14ac:dyDescent="0.25">
      <c r="A6"/>
      <c r="B6"/>
      <c r="C6"/>
      <c r="D6"/>
      <c r="E6"/>
      <c r="F6" t="s">
        <v>142</v>
      </c>
      <c r="G6"/>
      <c r="H6"/>
      <c r="I6"/>
      <c r="J6"/>
    </row>
    <row r="8" spans="1:10" x14ac:dyDescent="0.25">
      <c r="A8" s="34" t="s">
        <v>25</v>
      </c>
      <c r="B8" s="34"/>
      <c r="C8" s="34"/>
      <c r="D8" s="34"/>
      <c r="E8" s="34"/>
      <c r="F8" s="34"/>
      <c r="G8" s="34"/>
      <c r="H8" s="34"/>
      <c r="I8" s="34"/>
    </row>
    <row r="9" spans="1:10" x14ac:dyDescent="0.25">
      <c r="A9" s="34" t="s">
        <v>26</v>
      </c>
      <c r="B9" s="34"/>
      <c r="C9" s="34"/>
      <c r="D9" s="34"/>
      <c r="E9" s="34"/>
      <c r="F9" s="34"/>
      <c r="G9" s="34"/>
      <c r="H9" s="34"/>
      <c r="I9" s="34"/>
    </row>
    <row r="10" spans="1:10" x14ac:dyDescent="0.25">
      <c r="A10" s="34" t="s">
        <v>41</v>
      </c>
      <c r="B10" s="34"/>
      <c r="C10" s="34"/>
      <c r="D10" s="34"/>
      <c r="E10" s="34"/>
      <c r="F10" s="34"/>
      <c r="G10" s="34"/>
      <c r="H10" s="34"/>
      <c r="I10" s="34"/>
    </row>
    <row r="12" spans="1:10" x14ac:dyDescent="0.25">
      <c r="A12" s="43" t="s">
        <v>0</v>
      </c>
      <c r="B12" s="85" t="s">
        <v>1</v>
      </c>
      <c r="C12" s="86"/>
      <c r="D12" s="86"/>
      <c r="E12" s="86"/>
      <c r="F12" s="86"/>
      <c r="G12" s="86"/>
      <c r="H12" s="86"/>
      <c r="I12" s="87"/>
    </row>
    <row r="13" spans="1:10" ht="25.5" x14ac:dyDescent="0.25">
      <c r="A13" s="30" t="s">
        <v>2</v>
      </c>
      <c r="B13" s="73" t="s">
        <v>85</v>
      </c>
      <c r="C13" s="74"/>
      <c r="D13" s="74"/>
      <c r="E13" s="74"/>
      <c r="F13" s="74"/>
      <c r="G13" s="74"/>
      <c r="H13" s="74"/>
      <c r="I13" s="75"/>
    </row>
    <row r="14" spans="1:10" x14ac:dyDescent="0.25">
      <c r="A14" s="43" t="s">
        <v>3</v>
      </c>
      <c r="B14" s="73" t="s">
        <v>36</v>
      </c>
      <c r="C14" s="74"/>
      <c r="D14" s="74"/>
      <c r="E14" s="74"/>
      <c r="F14" s="74"/>
      <c r="G14" s="74"/>
      <c r="H14" s="74"/>
      <c r="I14" s="75"/>
    </row>
    <row r="15" spans="1:10" x14ac:dyDescent="0.25">
      <c r="A15" s="70" t="s">
        <v>4</v>
      </c>
      <c r="B15" s="73" t="s">
        <v>42</v>
      </c>
      <c r="C15" s="74"/>
      <c r="D15" s="74"/>
      <c r="E15" s="74"/>
      <c r="F15" s="74"/>
      <c r="G15" s="74"/>
      <c r="H15" s="74"/>
      <c r="I15" s="75"/>
    </row>
    <row r="16" spans="1:10" x14ac:dyDescent="0.25">
      <c r="A16" s="71"/>
      <c r="B16" s="73" t="s">
        <v>44</v>
      </c>
      <c r="C16" s="74"/>
      <c r="D16" s="74"/>
      <c r="E16" s="74"/>
      <c r="F16" s="74"/>
      <c r="G16" s="74"/>
      <c r="H16" s="74"/>
      <c r="I16" s="75"/>
    </row>
    <row r="17" spans="1:9" x14ac:dyDescent="0.25">
      <c r="A17" s="72"/>
      <c r="B17" s="73" t="s">
        <v>43</v>
      </c>
      <c r="C17" s="74"/>
      <c r="D17" s="74"/>
      <c r="E17" s="74"/>
      <c r="F17" s="74"/>
      <c r="G17" s="74"/>
      <c r="H17" s="74"/>
      <c r="I17" s="75"/>
    </row>
    <row r="18" spans="1:9" ht="40.9" customHeight="1" x14ac:dyDescent="0.25">
      <c r="A18" s="30" t="s">
        <v>5</v>
      </c>
      <c r="B18" s="73" t="s">
        <v>83</v>
      </c>
      <c r="C18" s="74"/>
      <c r="D18" s="74"/>
      <c r="E18" s="74"/>
      <c r="F18" s="74"/>
      <c r="G18" s="74"/>
      <c r="H18" s="74"/>
      <c r="I18" s="75"/>
    </row>
    <row r="19" spans="1:9" ht="15.75" customHeight="1" x14ac:dyDescent="0.25">
      <c r="A19" s="88" t="s">
        <v>6</v>
      </c>
      <c r="B19" s="79" t="s">
        <v>7</v>
      </c>
      <c r="C19" s="81" t="s">
        <v>8</v>
      </c>
      <c r="D19" s="83" t="s">
        <v>9</v>
      </c>
      <c r="E19" s="85" t="s">
        <v>10</v>
      </c>
      <c r="F19" s="86"/>
      <c r="G19" s="86"/>
      <c r="H19" s="86"/>
      <c r="I19" s="87"/>
    </row>
    <row r="20" spans="1:9" ht="30" customHeight="1" x14ac:dyDescent="0.25">
      <c r="A20" s="89"/>
      <c r="B20" s="80"/>
      <c r="C20" s="82"/>
      <c r="D20" s="84"/>
      <c r="E20" s="51">
        <v>2025</v>
      </c>
      <c r="F20" s="51">
        <v>2026</v>
      </c>
      <c r="G20" s="51">
        <v>2027</v>
      </c>
      <c r="H20" s="51">
        <v>2028</v>
      </c>
      <c r="I20" s="40" t="s">
        <v>12</v>
      </c>
    </row>
    <row r="21" spans="1:9" ht="29.25" customHeight="1" x14ac:dyDescent="0.25">
      <c r="A21" s="89"/>
      <c r="B21" s="40" t="s">
        <v>13</v>
      </c>
      <c r="C21" s="76" t="s">
        <v>101</v>
      </c>
      <c r="D21" s="77"/>
      <c r="E21" s="77"/>
      <c r="F21" s="77"/>
      <c r="G21" s="77"/>
      <c r="H21" s="77"/>
      <c r="I21" s="78"/>
    </row>
    <row r="22" spans="1:9" ht="67.5" customHeight="1" x14ac:dyDescent="0.25">
      <c r="A22" s="89"/>
      <c r="B22" s="40" t="s">
        <v>14</v>
      </c>
      <c r="C22" s="30" t="s">
        <v>45</v>
      </c>
      <c r="D22" s="38">
        <v>22</v>
      </c>
      <c r="E22" s="38">
        <v>23.7</v>
      </c>
      <c r="F22" s="38">
        <v>24.3</v>
      </c>
      <c r="G22" s="38">
        <v>23.3</v>
      </c>
      <c r="H22" s="38">
        <v>23.3</v>
      </c>
      <c r="I22" s="38">
        <v>18.3</v>
      </c>
    </row>
    <row r="23" spans="1:9" ht="130.5" customHeight="1" x14ac:dyDescent="0.25">
      <c r="A23" s="89"/>
      <c r="B23" s="40" t="s">
        <v>16</v>
      </c>
      <c r="C23" s="30" t="s">
        <v>81</v>
      </c>
      <c r="D23" s="38">
        <v>100</v>
      </c>
      <c r="E23" s="38">
        <v>100</v>
      </c>
      <c r="F23" s="38">
        <v>100</v>
      </c>
      <c r="G23" s="38">
        <v>100</v>
      </c>
      <c r="H23" s="38">
        <v>100</v>
      </c>
      <c r="I23" s="38">
        <v>100</v>
      </c>
    </row>
    <row r="24" spans="1:9" ht="96" customHeight="1" x14ac:dyDescent="0.25">
      <c r="A24" s="90"/>
      <c r="B24" s="40" t="s">
        <v>17</v>
      </c>
      <c r="C24" s="30" t="s">
        <v>82</v>
      </c>
      <c r="D24" s="38">
        <v>61</v>
      </c>
      <c r="E24" s="38">
        <v>66</v>
      </c>
      <c r="F24" s="38">
        <v>66</v>
      </c>
      <c r="G24" s="38">
        <v>72</v>
      </c>
      <c r="H24" s="38">
        <v>72</v>
      </c>
      <c r="I24" s="38">
        <v>100</v>
      </c>
    </row>
    <row r="25" spans="1:9" ht="30.75" customHeight="1" x14ac:dyDescent="0.25">
      <c r="A25" s="69" t="s">
        <v>19</v>
      </c>
      <c r="B25" s="83" t="s">
        <v>20</v>
      </c>
      <c r="C25" s="83" t="s">
        <v>21</v>
      </c>
      <c r="D25" s="83" t="s">
        <v>22</v>
      </c>
      <c r="E25" s="36" t="s">
        <v>23</v>
      </c>
      <c r="F25" s="36"/>
      <c r="G25" s="36"/>
      <c r="H25" s="36"/>
      <c r="I25" s="36"/>
    </row>
    <row r="26" spans="1:9" ht="21" customHeight="1" x14ac:dyDescent="0.25">
      <c r="A26" s="69"/>
      <c r="B26" s="84"/>
      <c r="C26" s="84"/>
      <c r="D26" s="84"/>
      <c r="E26" s="51">
        <v>2025</v>
      </c>
      <c r="F26" s="51">
        <v>2026</v>
      </c>
      <c r="G26" s="51">
        <v>2027</v>
      </c>
      <c r="H26" s="51">
        <v>2028</v>
      </c>
      <c r="I26" s="40" t="s">
        <v>24</v>
      </c>
    </row>
    <row r="27" spans="1:9" ht="24.75" customHeight="1" x14ac:dyDescent="0.25">
      <c r="A27" s="69"/>
      <c r="B27" s="35"/>
      <c r="C27" s="46" t="s">
        <v>24</v>
      </c>
      <c r="D27" s="28" t="s">
        <v>18</v>
      </c>
      <c r="E27" s="28">
        <f>SUM(E28:E30)</f>
        <v>1030868.4299999999</v>
      </c>
      <c r="F27" s="28">
        <f>SUM(F28:F30)</f>
        <v>1063483.27</v>
      </c>
      <c r="G27" s="28">
        <f>SUM(G28:G30)</f>
        <v>749769.78</v>
      </c>
      <c r="H27" s="28">
        <f>SUM(H28:H30)</f>
        <v>754418.39</v>
      </c>
      <c r="I27" s="28">
        <f>SUM(I28:I30)</f>
        <v>3598539.87</v>
      </c>
    </row>
    <row r="28" spans="1:9" ht="25.5" x14ac:dyDescent="0.25">
      <c r="A28" s="69"/>
      <c r="B28" s="41">
        <v>1</v>
      </c>
      <c r="C28" s="46" t="s">
        <v>46</v>
      </c>
      <c r="D28" s="28" t="s">
        <v>18</v>
      </c>
      <c r="E28" s="28">
        <f>'Паспорт Процессн мер 1'!E36</f>
        <v>769756.92999999993</v>
      </c>
      <c r="F28" s="28">
        <f>'Паспорт Процессн мер 1'!F36</f>
        <v>709110.91</v>
      </c>
      <c r="G28" s="28">
        <f>'Паспорт Процессн мер 1'!G36</f>
        <v>460288.88999999996</v>
      </c>
      <c r="H28" s="32">
        <f>'Паспорт Процессн мер 1'!H36</f>
        <v>460722.21</v>
      </c>
      <c r="I28" s="28">
        <f>SUM(E28:H28)</f>
        <v>2399878.94</v>
      </c>
    </row>
    <row r="29" spans="1:9" x14ac:dyDescent="0.25">
      <c r="A29" s="69"/>
      <c r="B29" s="41">
        <v>2</v>
      </c>
      <c r="C29" s="46" t="s">
        <v>47</v>
      </c>
      <c r="D29" s="28" t="s">
        <v>18</v>
      </c>
      <c r="E29" s="28">
        <f>'Паспорт Процессн мер 2'!E20</f>
        <v>62631.69</v>
      </c>
      <c r="F29" s="28">
        <f>'Паспорт Процессн мер 2'!F20</f>
        <v>69524.820000000007</v>
      </c>
      <c r="G29" s="28">
        <f>'Паспорт Процессн мер 2'!G20</f>
        <v>73875.37</v>
      </c>
      <c r="H29" s="28">
        <f>'Паспорт Процессн мер 2'!H20</f>
        <v>78403.16</v>
      </c>
      <c r="I29" s="28">
        <f t="shared" ref="I29" si="0">SUM(E29:H29)</f>
        <v>284435.04000000004</v>
      </c>
    </row>
    <row r="30" spans="1:9" ht="25.5" x14ac:dyDescent="0.25">
      <c r="A30" s="69"/>
      <c r="B30" s="41">
        <v>3</v>
      </c>
      <c r="C30" s="46" t="s">
        <v>48</v>
      </c>
      <c r="D30" s="28" t="s">
        <v>18</v>
      </c>
      <c r="E30" s="28">
        <f>'Паспорт Процессн мер 3'!E30</f>
        <v>198479.81</v>
      </c>
      <c r="F30" s="32">
        <f>'Паспорт Процессн мер 3'!F30</f>
        <v>284847.54000000004</v>
      </c>
      <c r="G30" s="32">
        <f>'Паспорт Процессн мер 3'!G30</f>
        <v>215605.52000000002</v>
      </c>
      <c r="H30" s="32">
        <f>'Паспорт Процессн мер 3'!H30</f>
        <v>215293.02000000002</v>
      </c>
      <c r="I30" s="28">
        <f>SUM(E30:H30)</f>
        <v>914225.89000000013</v>
      </c>
    </row>
  </sheetData>
  <mergeCells count="18">
    <mergeCell ref="B12:I12"/>
    <mergeCell ref="B13:I13"/>
    <mergeCell ref="B14:I14"/>
    <mergeCell ref="B15:I15"/>
    <mergeCell ref="B16:I16"/>
    <mergeCell ref="A25:A30"/>
    <mergeCell ref="A15:A17"/>
    <mergeCell ref="B18:I18"/>
    <mergeCell ref="C21:I21"/>
    <mergeCell ref="B17:I17"/>
    <mergeCell ref="B19:B20"/>
    <mergeCell ref="C19:C20"/>
    <mergeCell ref="D19:D20"/>
    <mergeCell ref="B25:B26"/>
    <mergeCell ref="C25:C26"/>
    <mergeCell ref="D25:D26"/>
    <mergeCell ref="E19:I19"/>
    <mergeCell ref="A19:A2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1" fitToHeight="0" orientation="landscape" r:id="rId1"/>
  <headerFooter differentFirst="1">
    <oddHeader>&amp;C&amp;P</oddHeader>
  </headerFooter>
  <ignoredErrors>
    <ignoredError sqref="I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50"/>
  <sheetViews>
    <sheetView topLeftCell="A46" zoomScale="80" zoomScaleNormal="80" zoomScaleSheetLayoutView="70" workbookViewId="0">
      <selection activeCell="H5" sqref="H5"/>
    </sheetView>
  </sheetViews>
  <sheetFormatPr defaultRowHeight="15.75" x14ac:dyDescent="0.25"/>
  <cols>
    <col min="1" max="1" width="28.875" style="33" customWidth="1"/>
    <col min="2" max="2" width="4.75" style="33" customWidth="1"/>
    <col min="3" max="3" width="26.875" style="33" customWidth="1"/>
    <col min="4" max="4" width="10" style="33" customWidth="1"/>
    <col min="5" max="5" width="9.5" style="33" customWidth="1"/>
    <col min="6" max="6" width="10.75" style="33" customWidth="1"/>
    <col min="7" max="7" width="10.25" style="33" bestFit="1" customWidth="1"/>
    <col min="8" max="8" width="10" style="33" customWidth="1"/>
    <col min="9" max="9" width="11" style="33" customWidth="1"/>
  </cols>
  <sheetData>
    <row r="1" spans="1:9" x14ac:dyDescent="0.25">
      <c r="A1" s="25"/>
      <c r="B1" s="25"/>
      <c r="C1" s="25"/>
      <c r="D1" s="25"/>
      <c r="E1" s="25"/>
      <c r="F1" s="25" t="s">
        <v>143</v>
      </c>
      <c r="G1" s="25"/>
      <c r="H1" s="25"/>
      <c r="I1" s="25"/>
    </row>
    <row r="2" spans="1:9" x14ac:dyDescent="0.25">
      <c r="A2" s="25"/>
      <c r="B2" s="25"/>
      <c r="C2" s="25"/>
      <c r="D2" s="25"/>
      <c r="E2" s="25"/>
      <c r="F2" s="25" t="s">
        <v>144</v>
      </c>
      <c r="G2" s="25"/>
      <c r="H2" s="25"/>
      <c r="I2" s="25"/>
    </row>
    <row r="3" spans="1:9" x14ac:dyDescent="0.25">
      <c r="A3" s="25"/>
      <c r="B3" s="25"/>
      <c r="C3" s="25"/>
      <c r="D3" s="25"/>
      <c r="E3" s="25"/>
      <c r="F3" s="25" t="s">
        <v>41</v>
      </c>
      <c r="G3" s="25"/>
      <c r="H3" s="25"/>
      <c r="I3" s="25"/>
    </row>
    <row r="5" spans="1:9" x14ac:dyDescent="0.25">
      <c r="A5" s="34" t="s">
        <v>25</v>
      </c>
      <c r="B5" s="34"/>
      <c r="C5" s="34"/>
      <c r="D5" s="34"/>
      <c r="E5" s="34"/>
      <c r="F5" s="34"/>
      <c r="G5" s="34"/>
      <c r="H5" s="34"/>
      <c r="I5" s="34"/>
    </row>
    <row r="6" spans="1:9" x14ac:dyDescent="0.25">
      <c r="A6" s="92" t="s">
        <v>105</v>
      </c>
      <c r="B6" s="92"/>
      <c r="C6" s="92"/>
      <c r="D6" s="92"/>
      <c r="E6" s="92"/>
      <c r="F6" s="92"/>
      <c r="G6" s="92"/>
      <c r="H6" s="92"/>
      <c r="I6" s="92"/>
    </row>
    <row r="7" spans="1:9" x14ac:dyDescent="0.25">
      <c r="A7" s="34" t="s">
        <v>37</v>
      </c>
      <c r="B7" s="34"/>
      <c r="C7" s="34"/>
      <c r="D7" s="34"/>
      <c r="E7" s="34"/>
      <c r="F7" s="34"/>
      <c r="G7" s="34"/>
      <c r="H7" s="34"/>
      <c r="I7" s="34"/>
    </row>
    <row r="8" spans="1:9" x14ac:dyDescent="0.25">
      <c r="A8" s="34" t="s">
        <v>49</v>
      </c>
      <c r="B8" s="34"/>
      <c r="C8" s="34"/>
      <c r="D8" s="34"/>
      <c r="E8" s="34"/>
      <c r="F8" s="34"/>
      <c r="G8" s="34"/>
      <c r="H8" s="34"/>
      <c r="I8" s="34"/>
    </row>
    <row r="10" spans="1:9" x14ac:dyDescent="0.25">
      <c r="A10" s="43" t="s">
        <v>0</v>
      </c>
      <c r="B10" s="94" t="s">
        <v>1</v>
      </c>
      <c r="C10" s="94"/>
      <c r="D10" s="94"/>
      <c r="E10" s="94"/>
      <c r="F10" s="94"/>
      <c r="G10" s="94"/>
      <c r="H10" s="94"/>
      <c r="I10" s="94"/>
    </row>
    <row r="11" spans="1:9" ht="25.5" x14ac:dyDescent="0.25">
      <c r="A11" s="30" t="s">
        <v>2</v>
      </c>
      <c r="B11" s="94" t="s">
        <v>85</v>
      </c>
      <c r="C11" s="94"/>
      <c r="D11" s="94"/>
      <c r="E11" s="94"/>
      <c r="F11" s="94"/>
      <c r="G11" s="94"/>
      <c r="H11" s="94"/>
      <c r="I11" s="94"/>
    </row>
    <row r="12" spans="1:9" x14ac:dyDescent="0.25">
      <c r="A12" s="30" t="s">
        <v>27</v>
      </c>
      <c r="B12" s="94" t="s">
        <v>84</v>
      </c>
      <c r="C12" s="94"/>
      <c r="D12" s="94"/>
      <c r="E12" s="94"/>
      <c r="F12" s="94"/>
      <c r="G12" s="94"/>
      <c r="H12" s="94"/>
      <c r="I12" s="94"/>
    </row>
    <row r="13" spans="1:9" x14ac:dyDescent="0.25">
      <c r="A13" s="30" t="s">
        <v>28</v>
      </c>
      <c r="B13" s="94" t="s">
        <v>50</v>
      </c>
      <c r="C13" s="94"/>
      <c r="D13" s="94"/>
      <c r="E13" s="94"/>
      <c r="F13" s="94"/>
      <c r="G13" s="94"/>
      <c r="H13" s="94"/>
      <c r="I13" s="94"/>
    </row>
    <row r="14" spans="1:9" ht="22.9" customHeight="1" x14ac:dyDescent="0.25">
      <c r="A14" s="88" t="s">
        <v>29</v>
      </c>
      <c r="B14" s="93" t="s">
        <v>20</v>
      </c>
      <c r="C14" s="70" t="s">
        <v>30</v>
      </c>
      <c r="D14" s="83" t="s">
        <v>9</v>
      </c>
      <c r="E14" s="94" t="s">
        <v>31</v>
      </c>
      <c r="F14" s="94"/>
      <c r="G14" s="94"/>
      <c r="H14" s="94"/>
      <c r="I14" s="94"/>
    </row>
    <row r="15" spans="1:9" ht="64.5" x14ac:dyDescent="0.25">
      <c r="A15" s="89"/>
      <c r="B15" s="93"/>
      <c r="C15" s="72"/>
      <c r="D15" s="84"/>
      <c r="E15" s="50">
        <v>2025</v>
      </c>
      <c r="F15" s="50">
        <v>2026</v>
      </c>
      <c r="G15" s="50">
        <v>2027</v>
      </c>
      <c r="H15" s="50">
        <v>2028</v>
      </c>
      <c r="I15" s="35" t="s">
        <v>38</v>
      </c>
    </row>
    <row r="16" spans="1:9" ht="52.5" customHeight="1" x14ac:dyDescent="0.25">
      <c r="A16" s="89"/>
      <c r="B16" s="40" t="s">
        <v>32</v>
      </c>
      <c r="C16" s="30" t="s">
        <v>110</v>
      </c>
      <c r="D16" s="29">
        <v>2</v>
      </c>
      <c r="E16" s="29">
        <v>3</v>
      </c>
      <c r="F16" s="50">
        <v>3</v>
      </c>
      <c r="G16" s="50">
        <v>3</v>
      </c>
      <c r="H16" s="50">
        <v>3</v>
      </c>
      <c r="I16" s="29">
        <v>3</v>
      </c>
    </row>
    <row r="17" spans="1:10" ht="64.5" customHeight="1" x14ac:dyDescent="0.25">
      <c r="A17" s="89"/>
      <c r="B17" s="40" t="s">
        <v>33</v>
      </c>
      <c r="C17" s="30" t="s">
        <v>111</v>
      </c>
      <c r="D17" s="29">
        <v>46</v>
      </c>
      <c r="E17" s="29">
        <v>25</v>
      </c>
      <c r="F17" s="50">
        <v>25</v>
      </c>
      <c r="G17" s="50">
        <v>25</v>
      </c>
      <c r="H17" s="50">
        <v>25</v>
      </c>
      <c r="I17" s="29">
        <v>25</v>
      </c>
    </row>
    <row r="18" spans="1:10" ht="42" customHeight="1" x14ac:dyDescent="0.25">
      <c r="A18" s="89"/>
      <c r="B18" s="40" t="s">
        <v>39</v>
      </c>
      <c r="C18" s="30" t="s">
        <v>112</v>
      </c>
      <c r="D18" s="29">
        <v>7</v>
      </c>
      <c r="E18" s="29">
        <v>6</v>
      </c>
      <c r="F18" s="50">
        <v>3</v>
      </c>
      <c r="G18" s="50">
        <v>3</v>
      </c>
      <c r="H18" s="50">
        <v>3</v>
      </c>
      <c r="I18" s="29">
        <v>3</v>
      </c>
    </row>
    <row r="19" spans="1:10" ht="57.75" customHeight="1" x14ac:dyDescent="0.25">
      <c r="A19" s="89"/>
      <c r="B19" s="40" t="s">
        <v>40</v>
      </c>
      <c r="C19" s="30" t="s">
        <v>113</v>
      </c>
      <c r="D19" s="29">
        <v>1112</v>
      </c>
      <c r="E19" s="29">
        <v>717</v>
      </c>
      <c r="F19" s="29">
        <v>650</v>
      </c>
      <c r="G19" s="29">
        <v>600</v>
      </c>
      <c r="H19" s="29">
        <v>600</v>
      </c>
      <c r="I19" s="29">
        <v>600</v>
      </c>
    </row>
    <row r="20" spans="1:10" ht="57.75" customHeight="1" x14ac:dyDescent="0.25">
      <c r="A20" s="89"/>
      <c r="B20" s="40" t="s">
        <v>51</v>
      </c>
      <c r="C20" s="44" t="s">
        <v>125</v>
      </c>
      <c r="D20" s="29">
        <v>0</v>
      </c>
      <c r="E20" s="29">
        <v>40</v>
      </c>
      <c r="F20" s="29">
        <v>0</v>
      </c>
      <c r="G20" s="29">
        <v>0</v>
      </c>
      <c r="H20" s="29">
        <v>0</v>
      </c>
      <c r="I20" s="29">
        <v>40</v>
      </c>
    </row>
    <row r="21" spans="1:10" ht="38.25" x14ac:dyDescent="0.25">
      <c r="A21" s="89"/>
      <c r="B21" s="40" t="s">
        <v>52</v>
      </c>
      <c r="C21" s="30" t="s">
        <v>114</v>
      </c>
      <c r="D21" s="29">
        <v>407</v>
      </c>
      <c r="E21" s="29">
        <v>360</v>
      </c>
      <c r="F21" s="52">
        <v>337</v>
      </c>
      <c r="G21" s="52">
        <v>330</v>
      </c>
      <c r="H21" s="52">
        <v>325</v>
      </c>
      <c r="I21" s="29">
        <v>325</v>
      </c>
    </row>
    <row r="22" spans="1:10" ht="27" customHeight="1" x14ac:dyDescent="0.25">
      <c r="A22" s="89"/>
      <c r="B22" s="40" t="s">
        <v>53</v>
      </c>
      <c r="C22" s="30" t="s">
        <v>115</v>
      </c>
      <c r="D22" s="29">
        <v>30</v>
      </c>
      <c r="E22" s="29">
        <v>93</v>
      </c>
      <c r="F22" s="27">
        <v>115</v>
      </c>
      <c r="G22" s="27">
        <v>115</v>
      </c>
      <c r="H22" s="27">
        <v>115</v>
      </c>
      <c r="I22" s="29">
        <v>115</v>
      </c>
    </row>
    <row r="23" spans="1:10" ht="43.5" customHeight="1" x14ac:dyDescent="0.25">
      <c r="A23" s="89"/>
      <c r="B23" s="40" t="s">
        <v>54</v>
      </c>
      <c r="C23" s="30" t="s">
        <v>116</v>
      </c>
      <c r="D23" s="29">
        <v>50</v>
      </c>
      <c r="E23" s="29">
        <v>37</v>
      </c>
      <c r="F23" s="29">
        <v>60</v>
      </c>
      <c r="G23" s="29">
        <v>60</v>
      </c>
      <c r="H23" s="29">
        <v>60</v>
      </c>
      <c r="I23" s="29">
        <v>60</v>
      </c>
    </row>
    <row r="24" spans="1:10" ht="31.5" customHeight="1" x14ac:dyDescent="0.25">
      <c r="A24" s="89"/>
      <c r="B24" s="79" t="s">
        <v>55</v>
      </c>
      <c r="C24" s="31" t="s">
        <v>123</v>
      </c>
      <c r="D24" s="32" t="s">
        <v>18</v>
      </c>
      <c r="E24" s="27" t="s">
        <v>18</v>
      </c>
      <c r="F24" s="32" t="s">
        <v>18</v>
      </c>
      <c r="G24" s="32" t="s">
        <v>18</v>
      </c>
      <c r="H24" s="32" t="s">
        <v>18</v>
      </c>
      <c r="I24" s="32" t="s">
        <v>18</v>
      </c>
    </row>
    <row r="25" spans="1:10" ht="19.5" customHeight="1" x14ac:dyDescent="0.25">
      <c r="A25" s="89"/>
      <c r="B25" s="91"/>
      <c r="C25" s="31" t="s">
        <v>109</v>
      </c>
      <c r="D25" s="27">
        <v>14797</v>
      </c>
      <c r="E25" s="27">
        <v>11814</v>
      </c>
      <c r="F25" s="27">
        <v>15000</v>
      </c>
      <c r="G25" s="27">
        <v>0</v>
      </c>
      <c r="H25" s="27">
        <v>0</v>
      </c>
      <c r="I25" s="27">
        <v>15000</v>
      </c>
    </row>
    <row r="26" spans="1:10" ht="25.5" customHeight="1" x14ac:dyDescent="0.25">
      <c r="A26" s="89"/>
      <c r="B26" s="80"/>
      <c r="C26" s="31" t="s">
        <v>108</v>
      </c>
      <c r="D26" s="27">
        <v>757</v>
      </c>
      <c r="E26" s="27">
        <v>715</v>
      </c>
      <c r="F26" s="27">
        <v>715</v>
      </c>
      <c r="G26" s="27">
        <v>0</v>
      </c>
      <c r="H26" s="27">
        <v>0</v>
      </c>
      <c r="I26" s="27">
        <v>715</v>
      </c>
    </row>
    <row r="27" spans="1:10" s="25" customFormat="1" ht="41.25" customHeight="1" x14ac:dyDescent="0.25">
      <c r="A27" s="89"/>
      <c r="B27" s="95" t="s">
        <v>56</v>
      </c>
      <c r="C27" s="31" t="s">
        <v>75</v>
      </c>
      <c r="D27" s="32" t="s">
        <v>18</v>
      </c>
      <c r="E27" s="27" t="s">
        <v>18</v>
      </c>
      <c r="F27" s="32" t="s">
        <v>18</v>
      </c>
      <c r="G27" s="32" t="s">
        <v>18</v>
      </c>
      <c r="H27" s="32" t="s">
        <v>18</v>
      </c>
      <c r="I27" s="32" t="s">
        <v>18</v>
      </c>
    </row>
    <row r="28" spans="1:10" s="25" customFormat="1" ht="21.75" customHeight="1" x14ac:dyDescent="0.25">
      <c r="A28" s="89"/>
      <c r="B28" s="96"/>
      <c r="C28" s="31" t="s">
        <v>106</v>
      </c>
      <c r="D28" s="27">
        <v>16149633</v>
      </c>
      <c r="E28" s="27">
        <v>16738179</v>
      </c>
      <c r="F28" s="27">
        <v>16556297</v>
      </c>
      <c r="G28" s="27">
        <v>16556297</v>
      </c>
      <c r="H28" s="27">
        <v>16556297</v>
      </c>
      <c r="I28" s="27">
        <v>16556297</v>
      </c>
      <c r="J28" s="37"/>
    </row>
    <row r="29" spans="1:10" s="25" customFormat="1" ht="27.75" customHeight="1" x14ac:dyDescent="0.25">
      <c r="A29" s="89"/>
      <c r="B29" s="97"/>
      <c r="C29" s="31" t="s">
        <v>107</v>
      </c>
      <c r="D29" s="27">
        <v>31195</v>
      </c>
      <c r="E29" s="27">
        <v>34424</v>
      </c>
      <c r="F29" s="27">
        <v>35000</v>
      </c>
      <c r="G29" s="27">
        <v>35000</v>
      </c>
      <c r="H29" s="27">
        <v>35000</v>
      </c>
      <c r="I29" s="27">
        <v>35000</v>
      </c>
    </row>
    <row r="30" spans="1:10" ht="69" customHeight="1" x14ac:dyDescent="0.25">
      <c r="A30" s="89"/>
      <c r="B30" s="40" t="s">
        <v>57</v>
      </c>
      <c r="C30" s="30" t="s">
        <v>129</v>
      </c>
      <c r="D30" s="29">
        <v>26</v>
      </c>
      <c r="E30" s="29">
        <v>63</v>
      </c>
      <c r="F30" s="27">
        <v>55</v>
      </c>
      <c r="G30" s="29">
        <v>52</v>
      </c>
      <c r="H30" s="29">
        <v>50</v>
      </c>
      <c r="I30" s="29">
        <v>50</v>
      </c>
    </row>
    <row r="31" spans="1:10" ht="80.25" customHeight="1" x14ac:dyDescent="0.25">
      <c r="A31" s="89"/>
      <c r="B31" s="40" t="s">
        <v>104</v>
      </c>
      <c r="C31" s="30" t="s">
        <v>130</v>
      </c>
      <c r="D31" s="29">
        <v>0</v>
      </c>
      <c r="E31" s="29">
        <v>609</v>
      </c>
      <c r="F31" s="29">
        <v>600</v>
      </c>
      <c r="G31" s="29">
        <v>0</v>
      </c>
      <c r="H31" s="29">
        <v>0</v>
      </c>
      <c r="I31" s="29">
        <v>600</v>
      </c>
    </row>
    <row r="32" spans="1:10" ht="67.5" customHeight="1" x14ac:dyDescent="0.25">
      <c r="A32" s="89"/>
      <c r="B32" s="40" t="s">
        <v>127</v>
      </c>
      <c r="C32" s="30" t="s">
        <v>131</v>
      </c>
      <c r="D32" s="29">
        <v>60</v>
      </c>
      <c r="E32" s="29">
        <v>58</v>
      </c>
      <c r="F32" s="29">
        <v>57</v>
      </c>
      <c r="G32" s="29">
        <v>57</v>
      </c>
      <c r="H32" s="29">
        <v>57</v>
      </c>
      <c r="I32" s="29">
        <v>57</v>
      </c>
    </row>
    <row r="33" spans="1:9" ht="59.25" customHeight="1" x14ac:dyDescent="0.25">
      <c r="A33" s="90"/>
      <c r="B33" s="40" t="s">
        <v>128</v>
      </c>
      <c r="C33" s="30" t="s">
        <v>132</v>
      </c>
      <c r="D33" s="29">
        <v>0</v>
      </c>
      <c r="E33" s="29">
        <v>280</v>
      </c>
      <c r="F33" s="45">
        <v>0</v>
      </c>
      <c r="G33" s="29">
        <v>0</v>
      </c>
      <c r="H33" s="29">
        <v>0</v>
      </c>
      <c r="I33" s="45">
        <v>280</v>
      </c>
    </row>
    <row r="34" spans="1:9" ht="26.45" customHeight="1" x14ac:dyDescent="0.25">
      <c r="A34" s="88" t="s">
        <v>19</v>
      </c>
      <c r="B34" s="93" t="s">
        <v>20</v>
      </c>
      <c r="C34" s="81" t="s">
        <v>34</v>
      </c>
      <c r="D34" s="93" t="s">
        <v>35</v>
      </c>
      <c r="E34" s="36" t="s">
        <v>23</v>
      </c>
      <c r="F34" s="36"/>
      <c r="G34" s="36"/>
      <c r="H34" s="36"/>
      <c r="I34" s="36"/>
    </row>
    <row r="35" spans="1:9" x14ac:dyDescent="0.25">
      <c r="A35" s="89"/>
      <c r="B35" s="93"/>
      <c r="C35" s="82"/>
      <c r="D35" s="93"/>
      <c r="E35" s="35">
        <v>2025</v>
      </c>
      <c r="F35" s="35">
        <v>2026</v>
      </c>
      <c r="G35" s="35">
        <v>2027</v>
      </c>
      <c r="H35" s="35">
        <v>2028</v>
      </c>
      <c r="I35" s="49" t="s">
        <v>24</v>
      </c>
    </row>
    <row r="36" spans="1:9" x14ac:dyDescent="0.25">
      <c r="A36" s="89"/>
      <c r="B36" s="35"/>
      <c r="C36" s="39" t="s">
        <v>24</v>
      </c>
      <c r="D36" s="28" t="s">
        <v>18</v>
      </c>
      <c r="E36" s="28">
        <f>SUM(E37:E50)</f>
        <v>769756.92999999993</v>
      </c>
      <c r="F36" s="28">
        <f t="shared" ref="F36:H36" si="0">SUM(F37:F50)</f>
        <v>709110.91</v>
      </c>
      <c r="G36" s="28">
        <f t="shared" si="0"/>
        <v>460288.88999999996</v>
      </c>
      <c r="H36" s="28">
        <f t="shared" si="0"/>
        <v>460722.21</v>
      </c>
      <c r="I36" s="28">
        <f>SUM(I37:I50)</f>
        <v>2399878.9399999995</v>
      </c>
    </row>
    <row r="37" spans="1:9" ht="38.25" x14ac:dyDescent="0.25">
      <c r="A37" s="89"/>
      <c r="B37" s="40" t="s">
        <v>32</v>
      </c>
      <c r="C37" s="30" t="s">
        <v>63</v>
      </c>
      <c r="D37" s="28" t="s">
        <v>18</v>
      </c>
      <c r="E37" s="28">
        <v>8.9700000000000006</v>
      </c>
      <c r="F37" s="26">
        <v>9.4700000000000006</v>
      </c>
      <c r="G37" s="26">
        <v>9.89</v>
      </c>
      <c r="H37" s="26">
        <v>10.33</v>
      </c>
      <c r="I37" s="28">
        <f>SUM(E37:H37)</f>
        <v>38.660000000000004</v>
      </c>
    </row>
    <row r="38" spans="1:9" ht="51.75" customHeight="1" x14ac:dyDescent="0.25">
      <c r="A38" s="89"/>
      <c r="B38" s="40" t="s">
        <v>33</v>
      </c>
      <c r="C38" s="30" t="s">
        <v>58</v>
      </c>
      <c r="D38" s="28" t="s">
        <v>18</v>
      </c>
      <c r="E38" s="28">
        <v>258.10000000000002</v>
      </c>
      <c r="F38" s="26">
        <v>281.95</v>
      </c>
      <c r="G38" s="26">
        <v>294.64</v>
      </c>
      <c r="H38" s="26">
        <v>307.60000000000002</v>
      </c>
      <c r="I38" s="28">
        <f t="shared" ref="I38:I50" si="1">SUM(E38:H38)</f>
        <v>1142.29</v>
      </c>
    </row>
    <row r="39" spans="1:9" ht="31.5" customHeight="1" x14ac:dyDescent="0.25">
      <c r="A39" s="89"/>
      <c r="B39" s="40" t="s">
        <v>39</v>
      </c>
      <c r="C39" s="30" t="s">
        <v>59</v>
      </c>
      <c r="D39" s="28" t="s">
        <v>18</v>
      </c>
      <c r="E39" s="28">
        <v>30.63</v>
      </c>
      <c r="F39" s="28">
        <v>15.84</v>
      </c>
      <c r="G39" s="28">
        <v>16.55</v>
      </c>
      <c r="H39" s="28">
        <v>17.28</v>
      </c>
      <c r="I39" s="28">
        <f t="shared" si="1"/>
        <v>80.3</v>
      </c>
    </row>
    <row r="40" spans="1:9" ht="42.75" customHeight="1" x14ac:dyDescent="0.25">
      <c r="A40" s="89"/>
      <c r="B40" s="40" t="s">
        <v>40</v>
      </c>
      <c r="C40" s="30" t="s">
        <v>60</v>
      </c>
      <c r="D40" s="28" t="s">
        <v>18</v>
      </c>
      <c r="E40" s="28">
        <v>3660.24</v>
      </c>
      <c r="F40" s="28">
        <v>3532</v>
      </c>
      <c r="G40" s="28">
        <v>3134.68</v>
      </c>
      <c r="H40" s="28">
        <v>3268.21</v>
      </c>
      <c r="I40" s="28">
        <f t="shared" si="1"/>
        <v>13595.130000000001</v>
      </c>
    </row>
    <row r="41" spans="1:9" ht="54" customHeight="1" x14ac:dyDescent="0.25">
      <c r="A41" s="89"/>
      <c r="B41" s="40" t="s">
        <v>51</v>
      </c>
      <c r="C41" s="44" t="s">
        <v>125</v>
      </c>
      <c r="D41" s="28" t="s">
        <v>18</v>
      </c>
      <c r="E41" s="28">
        <v>2029.06</v>
      </c>
      <c r="F41" s="28">
        <v>0</v>
      </c>
      <c r="G41" s="28">
        <v>0</v>
      </c>
      <c r="H41" s="28">
        <v>0</v>
      </c>
      <c r="I41" s="28">
        <f t="shared" si="1"/>
        <v>2029.06</v>
      </c>
    </row>
    <row r="42" spans="1:9" ht="27.75" customHeight="1" x14ac:dyDescent="0.25">
      <c r="A42" s="89"/>
      <c r="B42" s="40" t="s">
        <v>52</v>
      </c>
      <c r="C42" s="30" t="s">
        <v>73</v>
      </c>
      <c r="D42" s="28" t="s">
        <v>18</v>
      </c>
      <c r="E42" s="28">
        <v>27568.9</v>
      </c>
      <c r="F42" s="28">
        <v>27003</v>
      </c>
      <c r="G42" s="28">
        <v>27003</v>
      </c>
      <c r="H42" s="28">
        <v>27003</v>
      </c>
      <c r="I42" s="28">
        <f t="shared" si="1"/>
        <v>108577.9</v>
      </c>
    </row>
    <row r="43" spans="1:9" ht="20.25" customHeight="1" x14ac:dyDescent="0.25">
      <c r="A43" s="89"/>
      <c r="B43" s="40" t="s">
        <v>53</v>
      </c>
      <c r="C43" s="30" t="s">
        <v>74</v>
      </c>
      <c r="D43" s="28" t="s">
        <v>18</v>
      </c>
      <c r="E43" s="28">
        <v>11293.78</v>
      </c>
      <c r="F43" s="28">
        <v>12982.72</v>
      </c>
      <c r="G43" s="28">
        <v>12982.72</v>
      </c>
      <c r="H43" s="28">
        <v>12982.72</v>
      </c>
      <c r="I43" s="28">
        <f t="shared" si="1"/>
        <v>50241.94</v>
      </c>
    </row>
    <row r="44" spans="1:9" ht="29.25" customHeight="1" x14ac:dyDescent="0.25">
      <c r="A44" s="89"/>
      <c r="B44" s="40" t="s">
        <v>54</v>
      </c>
      <c r="C44" s="30" t="s">
        <v>61</v>
      </c>
      <c r="D44" s="28" t="s">
        <v>18</v>
      </c>
      <c r="E44" s="28">
        <v>241.53</v>
      </c>
      <c r="F44" s="26">
        <v>406.14</v>
      </c>
      <c r="G44" s="26">
        <v>406.14</v>
      </c>
      <c r="H44" s="26">
        <v>406.15</v>
      </c>
      <c r="I44" s="28">
        <f t="shared" si="1"/>
        <v>1459.96</v>
      </c>
    </row>
    <row r="45" spans="1:9" ht="21.75" customHeight="1" x14ac:dyDescent="0.25">
      <c r="A45" s="89"/>
      <c r="B45" s="40" t="s">
        <v>55</v>
      </c>
      <c r="C45" s="30" t="s">
        <v>76</v>
      </c>
      <c r="D45" s="28" t="s">
        <v>18</v>
      </c>
      <c r="E45" s="28">
        <v>6219.54</v>
      </c>
      <c r="F45" s="32">
        <v>8500.2199999999993</v>
      </c>
      <c r="G45" s="28">
        <v>0</v>
      </c>
      <c r="H45" s="28">
        <v>0</v>
      </c>
      <c r="I45" s="28">
        <f t="shared" si="1"/>
        <v>14719.759999999998</v>
      </c>
    </row>
    <row r="46" spans="1:9" ht="43.5" customHeight="1" x14ac:dyDescent="0.25">
      <c r="A46" s="89"/>
      <c r="B46" s="40" t="s">
        <v>56</v>
      </c>
      <c r="C46" s="30" t="s">
        <v>75</v>
      </c>
      <c r="D46" s="28" t="s">
        <v>18</v>
      </c>
      <c r="E46" s="28">
        <v>401716.3</v>
      </c>
      <c r="F46" s="28">
        <v>397351.13</v>
      </c>
      <c r="G46" s="28">
        <v>397351.13</v>
      </c>
      <c r="H46" s="28">
        <v>397351.13</v>
      </c>
      <c r="I46" s="28">
        <f t="shared" si="1"/>
        <v>1593769.69</v>
      </c>
    </row>
    <row r="47" spans="1:9" ht="54.75" customHeight="1" x14ac:dyDescent="0.25">
      <c r="A47" s="89"/>
      <c r="B47" s="40" t="s">
        <v>57</v>
      </c>
      <c r="C47" s="30" t="s">
        <v>64</v>
      </c>
      <c r="D47" s="28" t="s">
        <v>18</v>
      </c>
      <c r="E47" s="28">
        <v>12447.35</v>
      </c>
      <c r="F47" s="28">
        <v>14112.44</v>
      </c>
      <c r="G47" s="28">
        <v>13952.92</v>
      </c>
      <c r="H47" s="28">
        <v>14012.53</v>
      </c>
      <c r="I47" s="28">
        <f t="shared" si="1"/>
        <v>54525.24</v>
      </c>
    </row>
    <row r="48" spans="1:9" ht="70.5" customHeight="1" x14ac:dyDescent="0.25">
      <c r="A48" s="89"/>
      <c r="B48" s="40" t="s">
        <v>104</v>
      </c>
      <c r="C48" s="30" t="s">
        <v>103</v>
      </c>
      <c r="D48" s="28" t="s">
        <v>18</v>
      </c>
      <c r="E48" s="28">
        <v>243600</v>
      </c>
      <c r="F48" s="28">
        <v>240000</v>
      </c>
      <c r="G48" s="28">
        <v>0</v>
      </c>
      <c r="H48" s="28">
        <v>0</v>
      </c>
      <c r="I48" s="28">
        <f t="shared" si="1"/>
        <v>483600</v>
      </c>
    </row>
    <row r="49" spans="1:9" ht="54" customHeight="1" x14ac:dyDescent="0.25">
      <c r="A49" s="89"/>
      <c r="B49" s="40" t="s">
        <v>127</v>
      </c>
      <c r="C49" s="30" t="s">
        <v>62</v>
      </c>
      <c r="D49" s="28" t="s">
        <v>18</v>
      </c>
      <c r="E49" s="28">
        <v>4682.53</v>
      </c>
      <c r="F49" s="26">
        <v>4916</v>
      </c>
      <c r="G49" s="26">
        <v>5137.22</v>
      </c>
      <c r="H49" s="26">
        <v>5363.26</v>
      </c>
      <c r="I49" s="28">
        <f t="shared" si="1"/>
        <v>20099.010000000002</v>
      </c>
    </row>
    <row r="50" spans="1:9" ht="38.25" x14ac:dyDescent="0.25">
      <c r="A50" s="90"/>
      <c r="B50" s="40" t="s">
        <v>128</v>
      </c>
      <c r="C50" s="30" t="s">
        <v>126</v>
      </c>
      <c r="D50" s="28" t="s">
        <v>18</v>
      </c>
      <c r="E50" s="28">
        <v>56000</v>
      </c>
      <c r="F50" s="26">
        <v>0</v>
      </c>
      <c r="G50" s="26">
        <v>0</v>
      </c>
      <c r="H50" s="26">
        <v>0</v>
      </c>
      <c r="I50" s="28">
        <f t="shared" si="1"/>
        <v>56000</v>
      </c>
    </row>
  </sheetData>
  <mergeCells count="16">
    <mergeCell ref="B24:B26"/>
    <mergeCell ref="A6:I6"/>
    <mergeCell ref="B34:B35"/>
    <mergeCell ref="C34:C35"/>
    <mergeCell ref="D34:D35"/>
    <mergeCell ref="B10:I10"/>
    <mergeCell ref="B11:I11"/>
    <mergeCell ref="B12:I12"/>
    <mergeCell ref="B13:I13"/>
    <mergeCell ref="B14:B15"/>
    <mergeCell ref="C14:C15"/>
    <mergeCell ref="D14:D15"/>
    <mergeCell ref="E14:I14"/>
    <mergeCell ref="A34:A50"/>
    <mergeCell ref="A14:A33"/>
    <mergeCell ref="B27:B29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I22"/>
  <sheetViews>
    <sheetView topLeftCell="A4" zoomScale="90" zoomScaleNormal="90" zoomScaleSheetLayoutView="90" workbookViewId="0">
      <selection activeCell="A4" sqref="A4:XFD4"/>
    </sheetView>
  </sheetViews>
  <sheetFormatPr defaultRowHeight="15.75" x14ac:dyDescent="0.25"/>
  <cols>
    <col min="1" max="1" width="28.875" style="33" customWidth="1"/>
    <col min="2" max="2" width="4.75" style="33" customWidth="1"/>
    <col min="3" max="3" width="26.875" style="33" customWidth="1"/>
    <col min="4" max="4" width="9" style="33" customWidth="1"/>
    <col min="5" max="5" width="7.375" style="33" customWidth="1"/>
    <col min="6" max="6" width="8.5" style="33" customWidth="1"/>
    <col min="7" max="7" width="8.75" style="33" customWidth="1"/>
    <col min="8" max="8" width="8.5" style="33" customWidth="1"/>
    <col min="9" max="9" width="10.25" style="33" bestFit="1" customWidth="1"/>
  </cols>
  <sheetData>
    <row r="1" spans="1:9" x14ac:dyDescent="0.25">
      <c r="A1" s="25"/>
      <c r="B1" s="25"/>
      <c r="C1" s="25"/>
      <c r="D1" s="25"/>
      <c r="E1" s="25"/>
      <c r="F1" s="25" t="s">
        <v>145</v>
      </c>
      <c r="G1" s="25"/>
      <c r="H1" s="25"/>
      <c r="I1" s="25"/>
    </row>
    <row r="2" spans="1:9" x14ac:dyDescent="0.25">
      <c r="A2" s="25"/>
      <c r="B2" s="25"/>
      <c r="C2" s="25"/>
      <c r="D2" s="25"/>
      <c r="E2" s="25"/>
      <c r="F2" s="25" t="s">
        <v>144</v>
      </c>
      <c r="G2" s="25"/>
      <c r="H2" s="25"/>
      <c r="I2" s="25"/>
    </row>
    <row r="3" spans="1:9" x14ac:dyDescent="0.25">
      <c r="A3" s="25"/>
      <c r="B3" s="25"/>
      <c r="C3" s="25"/>
      <c r="D3" s="25"/>
      <c r="E3" s="25"/>
      <c r="F3" s="25" t="s">
        <v>41</v>
      </c>
      <c r="G3" s="25"/>
      <c r="H3" s="25"/>
      <c r="I3" s="25"/>
    </row>
    <row r="5" spans="1:9" x14ac:dyDescent="0.25">
      <c r="A5" s="34" t="s">
        <v>25</v>
      </c>
      <c r="B5" s="34"/>
      <c r="C5" s="34"/>
      <c r="D5" s="34"/>
      <c r="E5" s="34"/>
      <c r="F5" s="34"/>
      <c r="G5" s="34"/>
      <c r="H5" s="34"/>
      <c r="I5" s="34"/>
    </row>
    <row r="6" spans="1:9" x14ac:dyDescent="0.25">
      <c r="A6" s="34" t="s">
        <v>105</v>
      </c>
      <c r="B6" s="34"/>
      <c r="C6" s="34"/>
      <c r="D6" s="34"/>
      <c r="E6" s="34"/>
      <c r="F6" s="34"/>
      <c r="G6" s="34"/>
      <c r="H6" s="34"/>
      <c r="I6" s="34"/>
    </row>
    <row r="7" spans="1:9" x14ac:dyDescent="0.25">
      <c r="A7" s="34" t="s">
        <v>37</v>
      </c>
      <c r="B7" s="34"/>
      <c r="C7" s="34"/>
      <c r="D7" s="34"/>
      <c r="E7" s="34"/>
      <c r="F7" s="34"/>
      <c r="G7" s="34"/>
      <c r="H7" s="34"/>
      <c r="I7" s="34"/>
    </row>
    <row r="8" spans="1:9" x14ac:dyDescent="0.25">
      <c r="A8" s="34" t="s">
        <v>65</v>
      </c>
      <c r="B8" s="34"/>
      <c r="C8" s="34"/>
      <c r="D8" s="34"/>
      <c r="E8" s="34"/>
      <c r="F8" s="34"/>
      <c r="G8" s="34"/>
      <c r="H8" s="34"/>
      <c r="I8" s="34"/>
    </row>
    <row r="10" spans="1:9" x14ac:dyDescent="0.25">
      <c r="A10" s="43" t="s">
        <v>0</v>
      </c>
      <c r="B10" s="94" t="s">
        <v>1</v>
      </c>
      <c r="C10" s="94"/>
      <c r="D10" s="94"/>
      <c r="E10" s="94"/>
      <c r="F10" s="94"/>
      <c r="G10" s="94"/>
      <c r="H10" s="94"/>
      <c r="I10" s="94"/>
    </row>
    <row r="11" spans="1:9" ht="25.5" x14ac:dyDescent="0.25">
      <c r="A11" s="30" t="s">
        <v>2</v>
      </c>
      <c r="B11" s="94" t="s">
        <v>85</v>
      </c>
      <c r="C11" s="94"/>
      <c r="D11" s="94"/>
      <c r="E11" s="94"/>
      <c r="F11" s="94"/>
      <c r="G11" s="94"/>
      <c r="H11" s="94"/>
      <c r="I11" s="94"/>
    </row>
    <row r="12" spans="1:9" x14ac:dyDescent="0.25">
      <c r="A12" s="30" t="s">
        <v>27</v>
      </c>
      <c r="B12" s="94" t="s">
        <v>87</v>
      </c>
      <c r="C12" s="94"/>
      <c r="D12" s="94"/>
      <c r="E12" s="94"/>
      <c r="F12" s="94"/>
      <c r="G12" s="94"/>
      <c r="H12" s="94"/>
      <c r="I12" s="94"/>
    </row>
    <row r="13" spans="1:9" x14ac:dyDescent="0.25">
      <c r="A13" s="30" t="s">
        <v>28</v>
      </c>
      <c r="B13" s="94" t="s">
        <v>66</v>
      </c>
      <c r="C13" s="94"/>
      <c r="D13" s="94"/>
      <c r="E13" s="94"/>
      <c r="F13" s="94"/>
      <c r="G13" s="94"/>
      <c r="H13" s="94"/>
      <c r="I13" s="94"/>
    </row>
    <row r="14" spans="1:9" ht="22.9" customHeight="1" x14ac:dyDescent="0.25">
      <c r="A14" s="88" t="s">
        <v>29</v>
      </c>
      <c r="B14" s="93" t="s">
        <v>20</v>
      </c>
      <c r="C14" s="99" t="s">
        <v>30</v>
      </c>
      <c r="D14" s="93" t="s">
        <v>9</v>
      </c>
      <c r="E14" s="94" t="s">
        <v>31</v>
      </c>
      <c r="F14" s="94"/>
      <c r="G14" s="94"/>
      <c r="H14" s="94"/>
      <c r="I14" s="94"/>
    </row>
    <row r="15" spans="1:9" ht="64.5" x14ac:dyDescent="0.25">
      <c r="A15" s="89"/>
      <c r="B15" s="93"/>
      <c r="C15" s="99"/>
      <c r="D15" s="93"/>
      <c r="E15" s="51">
        <v>2025</v>
      </c>
      <c r="F15" s="51">
        <v>2026</v>
      </c>
      <c r="G15" s="51">
        <v>2027</v>
      </c>
      <c r="H15" s="51">
        <v>2028</v>
      </c>
      <c r="I15" s="35" t="s">
        <v>38</v>
      </c>
    </row>
    <row r="16" spans="1:9" ht="41.25" customHeight="1" x14ac:dyDescent="0.25">
      <c r="A16" s="89"/>
      <c r="B16" s="40" t="s">
        <v>32</v>
      </c>
      <c r="C16" s="31" t="s">
        <v>122</v>
      </c>
      <c r="D16" s="29">
        <v>1073</v>
      </c>
      <c r="E16" s="29">
        <v>857</v>
      </c>
      <c r="F16" s="27">
        <v>847</v>
      </c>
      <c r="G16" s="27">
        <v>857</v>
      </c>
      <c r="H16" s="27">
        <v>857</v>
      </c>
      <c r="I16" s="27">
        <v>857</v>
      </c>
    </row>
    <row r="17" spans="1:9" ht="55.5" customHeight="1" x14ac:dyDescent="0.25">
      <c r="A17" s="90"/>
      <c r="B17" s="40" t="s">
        <v>33</v>
      </c>
      <c r="C17" s="31" t="s">
        <v>124</v>
      </c>
      <c r="D17" s="29">
        <v>32</v>
      </c>
      <c r="E17" s="29">
        <v>33</v>
      </c>
      <c r="F17" s="29">
        <v>31</v>
      </c>
      <c r="G17" s="29">
        <v>31</v>
      </c>
      <c r="H17" s="29">
        <v>31</v>
      </c>
      <c r="I17" s="29">
        <v>31</v>
      </c>
    </row>
    <row r="18" spans="1:9" ht="26.45" customHeight="1" x14ac:dyDescent="0.25">
      <c r="A18" s="88" t="s">
        <v>19</v>
      </c>
      <c r="B18" s="93" t="s">
        <v>20</v>
      </c>
      <c r="C18" s="98" t="s">
        <v>34</v>
      </c>
      <c r="D18" s="93" t="s">
        <v>35</v>
      </c>
      <c r="E18" s="36" t="s">
        <v>23</v>
      </c>
      <c r="F18" s="36"/>
      <c r="G18" s="36"/>
      <c r="H18" s="36"/>
      <c r="I18" s="36"/>
    </row>
    <row r="19" spans="1:9" ht="21" customHeight="1" x14ac:dyDescent="0.25">
      <c r="A19" s="89"/>
      <c r="B19" s="93"/>
      <c r="C19" s="98"/>
      <c r="D19" s="93"/>
      <c r="E19" s="35">
        <v>2025</v>
      </c>
      <c r="F19" s="35">
        <v>2026</v>
      </c>
      <c r="G19" s="35">
        <v>2027</v>
      </c>
      <c r="H19" s="35">
        <v>2028</v>
      </c>
      <c r="I19" s="50" t="s">
        <v>24</v>
      </c>
    </row>
    <row r="20" spans="1:9" ht="24.75" customHeight="1" x14ac:dyDescent="0.25">
      <c r="A20" s="89"/>
      <c r="B20" s="35"/>
      <c r="C20" s="46" t="s">
        <v>24</v>
      </c>
      <c r="D20" s="28" t="s">
        <v>18</v>
      </c>
      <c r="E20" s="28">
        <f>SUM(E21:E22)</f>
        <v>62631.69</v>
      </c>
      <c r="F20" s="28">
        <f>F21+F22</f>
        <v>69524.820000000007</v>
      </c>
      <c r="G20" s="28">
        <f t="shared" ref="G20:H20" si="0">G21+G22</f>
        <v>73875.37</v>
      </c>
      <c r="H20" s="28">
        <f t="shared" si="0"/>
        <v>78403.16</v>
      </c>
      <c r="I20" s="28">
        <f>SUM(E20:H20)</f>
        <v>284435.04000000004</v>
      </c>
    </row>
    <row r="21" spans="1:9" ht="21" customHeight="1" x14ac:dyDescent="0.25">
      <c r="A21" s="89"/>
      <c r="B21" s="40" t="s">
        <v>32</v>
      </c>
      <c r="C21" s="30" t="s">
        <v>67</v>
      </c>
      <c r="D21" s="28" t="s">
        <v>18</v>
      </c>
      <c r="E21" s="28">
        <v>47346.42</v>
      </c>
      <c r="F21" s="28">
        <v>53094.21</v>
      </c>
      <c r="G21" s="28">
        <v>57444.77</v>
      </c>
      <c r="H21" s="28">
        <v>61972.56</v>
      </c>
      <c r="I21" s="28">
        <f t="shared" ref="I21:I22" si="1">SUM(E21:H21)</f>
        <v>219857.96</v>
      </c>
    </row>
    <row r="22" spans="1:9" ht="21" customHeight="1" x14ac:dyDescent="0.25">
      <c r="A22" s="90"/>
      <c r="B22" s="40" t="s">
        <v>33</v>
      </c>
      <c r="C22" s="30" t="s">
        <v>77</v>
      </c>
      <c r="D22" s="28" t="s">
        <v>18</v>
      </c>
      <c r="E22" s="28">
        <v>15285.27</v>
      </c>
      <c r="F22" s="28">
        <v>16430.61</v>
      </c>
      <c r="G22" s="28">
        <v>16430.599999999999</v>
      </c>
      <c r="H22" s="28">
        <v>16430.599999999999</v>
      </c>
      <c r="I22" s="28">
        <f t="shared" si="1"/>
        <v>64577.079999999994</v>
      </c>
    </row>
  </sheetData>
  <mergeCells count="13">
    <mergeCell ref="A18:A22"/>
    <mergeCell ref="B14:B15"/>
    <mergeCell ref="C14:C15"/>
    <mergeCell ref="D14:D15"/>
    <mergeCell ref="A14:A17"/>
    <mergeCell ref="E14:I14"/>
    <mergeCell ref="B18:B19"/>
    <mergeCell ref="C18:C19"/>
    <mergeCell ref="D18:D19"/>
    <mergeCell ref="B10:I10"/>
    <mergeCell ref="B11:I11"/>
    <mergeCell ref="B12:I12"/>
    <mergeCell ref="B13:I1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K41"/>
  <sheetViews>
    <sheetView topLeftCell="A16" zoomScale="80" zoomScaleNormal="80" zoomScaleSheetLayoutView="80" workbookViewId="0">
      <selection activeCell="C4" sqref="C4"/>
    </sheetView>
  </sheetViews>
  <sheetFormatPr defaultRowHeight="15.75" x14ac:dyDescent="0.25"/>
  <cols>
    <col min="1" max="1" width="28.875" style="33" customWidth="1"/>
    <col min="2" max="2" width="4.75" style="33" customWidth="1"/>
    <col min="3" max="3" width="27.75" style="37" customWidth="1"/>
    <col min="4" max="4" width="9.75" style="33" customWidth="1"/>
    <col min="5" max="5" width="9.25" style="33" customWidth="1"/>
    <col min="6" max="6" width="10.75" style="33" customWidth="1"/>
    <col min="7" max="7" width="10.25" style="33" bestFit="1" customWidth="1"/>
    <col min="8" max="8" width="10" style="33" customWidth="1"/>
    <col min="9" max="9" width="11.5" style="33" customWidth="1"/>
    <col min="10" max="10" width="7.375" customWidth="1"/>
    <col min="11" max="11" width="9.875" bestFit="1" customWidth="1"/>
  </cols>
  <sheetData>
    <row r="1" spans="1:9" x14ac:dyDescent="0.25">
      <c r="A1" s="25"/>
      <c r="B1" s="25"/>
      <c r="C1" s="25"/>
      <c r="D1" s="25"/>
      <c r="E1" s="25"/>
      <c r="F1" s="25" t="s">
        <v>146</v>
      </c>
      <c r="G1" s="25"/>
      <c r="H1" s="25"/>
      <c r="I1" s="25"/>
    </row>
    <row r="2" spans="1:9" x14ac:dyDescent="0.25">
      <c r="A2" s="25"/>
      <c r="B2" s="25"/>
      <c r="C2" s="25"/>
      <c r="D2" s="25"/>
      <c r="E2" s="25"/>
      <c r="F2" s="25" t="s">
        <v>144</v>
      </c>
      <c r="G2" s="25"/>
      <c r="H2" s="25"/>
      <c r="I2" s="25"/>
    </row>
    <row r="3" spans="1:9" x14ac:dyDescent="0.25">
      <c r="A3" s="25"/>
      <c r="B3" s="25"/>
      <c r="C3" s="25"/>
      <c r="D3" s="25"/>
      <c r="E3" s="25"/>
      <c r="F3" s="25" t="s">
        <v>41</v>
      </c>
      <c r="G3" s="25"/>
      <c r="H3" s="25"/>
      <c r="I3" s="25"/>
    </row>
    <row r="5" spans="1:9" x14ac:dyDescent="0.25">
      <c r="A5" s="34" t="s">
        <v>25</v>
      </c>
      <c r="B5" s="34"/>
      <c r="C5" s="47"/>
      <c r="D5" s="34"/>
      <c r="E5" s="34"/>
      <c r="F5" s="34"/>
      <c r="G5" s="34"/>
      <c r="H5" s="34"/>
      <c r="I5" s="34"/>
    </row>
    <row r="6" spans="1:9" x14ac:dyDescent="0.25">
      <c r="A6" s="34" t="s">
        <v>105</v>
      </c>
      <c r="B6" s="34"/>
      <c r="C6" s="47"/>
      <c r="D6" s="34"/>
      <c r="E6" s="34"/>
      <c r="F6" s="34"/>
      <c r="G6" s="34"/>
      <c r="H6" s="34"/>
      <c r="I6" s="34"/>
    </row>
    <row r="7" spans="1:9" x14ac:dyDescent="0.25">
      <c r="A7" s="34" t="s">
        <v>37</v>
      </c>
      <c r="B7" s="34"/>
      <c r="C7" s="47"/>
      <c r="D7" s="34"/>
      <c r="E7" s="34"/>
      <c r="F7" s="34"/>
      <c r="G7" s="34"/>
      <c r="H7" s="34"/>
      <c r="I7" s="34"/>
    </row>
    <row r="8" spans="1:9" x14ac:dyDescent="0.25">
      <c r="A8" s="34" t="s">
        <v>68</v>
      </c>
      <c r="B8" s="34"/>
      <c r="C8" s="47"/>
      <c r="D8" s="34"/>
      <c r="E8" s="34"/>
      <c r="F8" s="34"/>
      <c r="G8" s="34"/>
      <c r="H8" s="34"/>
      <c r="I8" s="34"/>
    </row>
    <row r="10" spans="1:9" ht="22.5" customHeight="1" x14ac:dyDescent="0.25">
      <c r="A10" s="43" t="s">
        <v>0</v>
      </c>
      <c r="B10" s="94" t="s">
        <v>1</v>
      </c>
      <c r="C10" s="94"/>
      <c r="D10" s="94"/>
      <c r="E10" s="94"/>
      <c r="F10" s="94"/>
      <c r="G10" s="94"/>
      <c r="H10" s="94"/>
      <c r="I10" s="94"/>
    </row>
    <row r="11" spans="1:9" ht="30" customHeight="1" x14ac:dyDescent="0.25">
      <c r="A11" s="30" t="s">
        <v>2</v>
      </c>
      <c r="B11" s="94" t="s">
        <v>86</v>
      </c>
      <c r="C11" s="94"/>
      <c r="D11" s="94"/>
      <c r="E11" s="94"/>
      <c r="F11" s="94"/>
      <c r="G11" s="94"/>
      <c r="H11" s="94"/>
      <c r="I11" s="94"/>
    </row>
    <row r="12" spans="1:9" ht="22.5" customHeight="1" x14ac:dyDescent="0.25">
      <c r="A12" s="30" t="s">
        <v>27</v>
      </c>
      <c r="B12" s="94" t="s">
        <v>88</v>
      </c>
      <c r="C12" s="94"/>
      <c r="D12" s="94"/>
      <c r="E12" s="94"/>
      <c r="F12" s="94"/>
      <c r="G12" s="94"/>
      <c r="H12" s="94"/>
      <c r="I12" s="94"/>
    </row>
    <row r="13" spans="1:9" ht="22.5" customHeight="1" x14ac:dyDescent="0.25">
      <c r="A13" s="30" t="s">
        <v>28</v>
      </c>
      <c r="B13" s="93" t="s">
        <v>69</v>
      </c>
      <c r="C13" s="93"/>
      <c r="D13" s="93"/>
      <c r="E13" s="93"/>
      <c r="F13" s="93"/>
      <c r="G13" s="93"/>
      <c r="H13" s="93"/>
      <c r="I13" s="93"/>
    </row>
    <row r="14" spans="1:9" ht="28.5" customHeight="1" x14ac:dyDescent="0.25">
      <c r="A14" s="88" t="s">
        <v>29</v>
      </c>
      <c r="B14" s="93" t="s">
        <v>20</v>
      </c>
      <c r="C14" s="98" t="s">
        <v>30</v>
      </c>
      <c r="D14" s="93" t="s">
        <v>9</v>
      </c>
      <c r="E14" s="94" t="s">
        <v>31</v>
      </c>
      <c r="F14" s="94"/>
      <c r="G14" s="94"/>
      <c r="H14" s="94"/>
      <c r="I14" s="94"/>
    </row>
    <row r="15" spans="1:9" ht="74.25" customHeight="1" x14ac:dyDescent="0.25">
      <c r="A15" s="89"/>
      <c r="B15" s="93"/>
      <c r="C15" s="98"/>
      <c r="D15" s="93"/>
      <c r="E15" s="50">
        <v>2025</v>
      </c>
      <c r="F15" s="50">
        <v>2026</v>
      </c>
      <c r="G15" s="50">
        <v>2027</v>
      </c>
      <c r="H15" s="50">
        <v>2028</v>
      </c>
      <c r="I15" s="50" t="s">
        <v>38</v>
      </c>
    </row>
    <row r="16" spans="1:9" ht="74.25" customHeight="1" x14ac:dyDescent="0.25">
      <c r="A16" s="89"/>
      <c r="B16" s="53" t="s">
        <v>32</v>
      </c>
      <c r="C16" s="54" t="s">
        <v>72</v>
      </c>
      <c r="D16" s="55">
        <v>1032</v>
      </c>
      <c r="E16" s="55">
        <v>315</v>
      </c>
      <c r="F16" s="55">
        <v>0</v>
      </c>
      <c r="G16" s="55">
        <v>0</v>
      </c>
      <c r="H16" s="55">
        <v>0</v>
      </c>
      <c r="I16" s="55">
        <f>SUM(E16:H16)</f>
        <v>315</v>
      </c>
    </row>
    <row r="17" spans="1:11" ht="99" customHeight="1" x14ac:dyDescent="0.25">
      <c r="A17" s="89"/>
      <c r="B17" s="53" t="s">
        <v>33</v>
      </c>
      <c r="C17" s="56" t="s">
        <v>134</v>
      </c>
      <c r="D17" s="57">
        <v>0</v>
      </c>
      <c r="E17" s="57">
        <v>134</v>
      </c>
      <c r="F17" s="58">
        <v>160</v>
      </c>
      <c r="G17" s="58">
        <v>160</v>
      </c>
      <c r="H17" s="58">
        <v>160</v>
      </c>
      <c r="I17" s="58">
        <v>160</v>
      </c>
    </row>
    <row r="18" spans="1:11" ht="86.25" customHeight="1" x14ac:dyDescent="0.25">
      <c r="A18" s="89"/>
      <c r="B18" s="53" t="s">
        <v>33</v>
      </c>
      <c r="C18" s="59" t="s">
        <v>121</v>
      </c>
      <c r="D18" s="57">
        <v>1750</v>
      </c>
      <c r="E18" s="57">
        <v>5531</v>
      </c>
      <c r="F18" s="58">
        <v>5700</v>
      </c>
      <c r="G18" s="58">
        <v>5700</v>
      </c>
      <c r="H18" s="58">
        <v>5700</v>
      </c>
      <c r="I18" s="58">
        <v>5700</v>
      </c>
    </row>
    <row r="19" spans="1:11" ht="34.5" customHeight="1" x14ac:dyDescent="0.25">
      <c r="A19" s="89"/>
      <c r="B19" s="100" t="s">
        <v>40</v>
      </c>
      <c r="C19" s="56" t="s">
        <v>78</v>
      </c>
      <c r="D19" s="60" t="s">
        <v>18</v>
      </c>
      <c r="E19" s="60" t="s">
        <v>18</v>
      </c>
      <c r="F19" s="60" t="s">
        <v>18</v>
      </c>
      <c r="G19" s="60" t="s">
        <v>18</v>
      </c>
      <c r="H19" s="60" t="s">
        <v>18</v>
      </c>
      <c r="I19" s="60" t="s">
        <v>18</v>
      </c>
    </row>
    <row r="20" spans="1:11" ht="24.75" customHeight="1" x14ac:dyDescent="0.25">
      <c r="A20" s="89"/>
      <c r="B20" s="100"/>
      <c r="C20" s="61" t="s">
        <v>106</v>
      </c>
      <c r="D20" s="57">
        <v>4546560</v>
      </c>
      <c r="E20" s="57">
        <v>3388039</v>
      </c>
      <c r="F20" s="58">
        <v>3562306</v>
      </c>
      <c r="G20" s="58">
        <v>3562306</v>
      </c>
      <c r="H20" s="58">
        <v>3562306</v>
      </c>
      <c r="I20" s="58">
        <v>3562306</v>
      </c>
      <c r="J20" s="33"/>
    </row>
    <row r="21" spans="1:11" ht="30" customHeight="1" x14ac:dyDescent="0.25">
      <c r="A21" s="89"/>
      <c r="B21" s="100"/>
      <c r="C21" s="56" t="s">
        <v>107</v>
      </c>
      <c r="D21" s="57">
        <v>67274</v>
      </c>
      <c r="E21" s="57">
        <v>69592</v>
      </c>
      <c r="F21" s="58">
        <v>69592</v>
      </c>
      <c r="G21" s="58">
        <v>69600</v>
      </c>
      <c r="H21" s="58">
        <v>70000</v>
      </c>
      <c r="I21" s="58">
        <v>70000</v>
      </c>
    </row>
    <row r="22" spans="1:11" ht="46.5" customHeight="1" x14ac:dyDescent="0.25">
      <c r="A22" s="89"/>
      <c r="B22" s="53" t="s">
        <v>51</v>
      </c>
      <c r="C22" s="59" t="s">
        <v>117</v>
      </c>
      <c r="D22" s="57">
        <v>0</v>
      </c>
      <c r="E22" s="57">
        <v>0</v>
      </c>
      <c r="F22" s="57">
        <v>1</v>
      </c>
      <c r="G22" s="57">
        <v>1</v>
      </c>
      <c r="H22" s="57">
        <v>1</v>
      </c>
      <c r="I22" s="57">
        <v>1</v>
      </c>
    </row>
    <row r="23" spans="1:11" ht="50.25" customHeight="1" x14ac:dyDescent="0.25">
      <c r="A23" s="89"/>
      <c r="B23" s="53" t="s">
        <v>52</v>
      </c>
      <c r="C23" s="62" t="s">
        <v>118</v>
      </c>
      <c r="D23" s="57">
        <v>0</v>
      </c>
      <c r="E23" s="57">
        <v>116</v>
      </c>
      <c r="F23" s="63">
        <v>365</v>
      </c>
      <c r="G23" s="63">
        <v>0</v>
      </c>
      <c r="H23" s="63">
        <v>0</v>
      </c>
      <c r="I23" s="57">
        <v>365</v>
      </c>
    </row>
    <row r="24" spans="1:11" ht="42.75" customHeight="1" x14ac:dyDescent="0.25">
      <c r="A24" s="89"/>
      <c r="B24" s="53" t="s">
        <v>53</v>
      </c>
      <c r="C24" s="56" t="s">
        <v>119</v>
      </c>
      <c r="D24" s="57">
        <v>2600</v>
      </c>
      <c r="E24" s="57">
        <v>4900</v>
      </c>
      <c r="F24" s="57">
        <v>5455</v>
      </c>
      <c r="G24" s="57">
        <v>4500</v>
      </c>
      <c r="H24" s="57">
        <v>4500</v>
      </c>
      <c r="I24" s="58">
        <v>5455</v>
      </c>
    </row>
    <row r="25" spans="1:11" ht="42.75" customHeight="1" x14ac:dyDescent="0.25">
      <c r="A25" s="89"/>
      <c r="B25" s="53" t="s">
        <v>54</v>
      </c>
      <c r="C25" s="56" t="s">
        <v>135</v>
      </c>
      <c r="D25" s="57">
        <v>0</v>
      </c>
      <c r="E25" s="57">
        <v>0</v>
      </c>
      <c r="F25" s="58">
        <v>275</v>
      </c>
      <c r="G25" s="58">
        <v>275</v>
      </c>
      <c r="H25" s="58">
        <v>275</v>
      </c>
      <c r="I25" s="58">
        <v>275</v>
      </c>
    </row>
    <row r="26" spans="1:11" ht="69" customHeight="1" x14ac:dyDescent="0.25">
      <c r="A26" s="89"/>
      <c r="B26" s="53" t="s">
        <v>55</v>
      </c>
      <c r="C26" s="56" t="s">
        <v>120</v>
      </c>
      <c r="D26" s="57">
        <v>19</v>
      </c>
      <c r="E26" s="57">
        <v>19</v>
      </c>
      <c r="F26" s="58">
        <v>20</v>
      </c>
      <c r="G26" s="58">
        <v>20</v>
      </c>
      <c r="H26" s="58">
        <v>20</v>
      </c>
      <c r="I26" s="58">
        <v>20</v>
      </c>
    </row>
    <row r="27" spans="1:11" ht="69" customHeight="1" x14ac:dyDescent="0.25">
      <c r="A27" s="90"/>
      <c r="B27" s="53" t="s">
        <v>56</v>
      </c>
      <c r="C27" s="56" t="s">
        <v>136</v>
      </c>
      <c r="D27" s="57">
        <v>0</v>
      </c>
      <c r="E27" s="57">
        <v>0</v>
      </c>
      <c r="F27" s="58">
        <v>1</v>
      </c>
      <c r="G27" s="58">
        <v>1</v>
      </c>
      <c r="H27" s="58">
        <v>1</v>
      </c>
      <c r="I27" s="58">
        <v>1</v>
      </c>
    </row>
    <row r="28" spans="1:11" ht="29.25" customHeight="1" x14ac:dyDescent="0.25">
      <c r="A28" s="88" t="s">
        <v>19</v>
      </c>
      <c r="B28" s="100" t="s">
        <v>20</v>
      </c>
      <c r="C28" s="101" t="s">
        <v>34</v>
      </c>
      <c r="D28" s="100" t="s">
        <v>35</v>
      </c>
      <c r="E28" s="64" t="s">
        <v>23</v>
      </c>
      <c r="F28" s="64"/>
      <c r="G28" s="64"/>
      <c r="H28" s="64"/>
      <c r="I28" s="64"/>
    </row>
    <row r="29" spans="1:11" ht="20.25" customHeight="1" x14ac:dyDescent="0.25">
      <c r="A29" s="89"/>
      <c r="B29" s="100"/>
      <c r="C29" s="101"/>
      <c r="D29" s="100"/>
      <c r="E29" s="65">
        <v>2025</v>
      </c>
      <c r="F29" s="65">
        <v>2026</v>
      </c>
      <c r="G29" s="65">
        <v>2027</v>
      </c>
      <c r="H29" s="65">
        <v>2028</v>
      </c>
      <c r="I29" s="53" t="s">
        <v>24</v>
      </c>
    </row>
    <row r="30" spans="1:11" ht="26.25" customHeight="1" x14ac:dyDescent="0.25">
      <c r="A30" s="89"/>
      <c r="B30" s="65"/>
      <c r="C30" s="62" t="s">
        <v>24</v>
      </c>
      <c r="D30" s="60" t="s">
        <v>18</v>
      </c>
      <c r="E30" s="60">
        <f>SUM(E31:E40)</f>
        <v>198479.81</v>
      </c>
      <c r="F30" s="60">
        <f>SUM(F31:F40)</f>
        <v>284847.54000000004</v>
      </c>
      <c r="G30" s="60">
        <f t="shared" ref="G30:I30" si="0">SUM(G31:G40)</f>
        <v>215605.52000000002</v>
      </c>
      <c r="H30" s="60">
        <f t="shared" si="0"/>
        <v>215293.02000000002</v>
      </c>
      <c r="I30" s="60">
        <f t="shared" si="0"/>
        <v>914225.89</v>
      </c>
    </row>
    <row r="31" spans="1:11" ht="72" customHeight="1" x14ac:dyDescent="0.25">
      <c r="A31" s="89"/>
      <c r="B31" s="53" t="s">
        <v>32</v>
      </c>
      <c r="C31" s="54" t="s">
        <v>72</v>
      </c>
      <c r="D31" s="60" t="s">
        <v>18</v>
      </c>
      <c r="E31" s="60">
        <v>5361.96</v>
      </c>
      <c r="F31" s="60">
        <v>0</v>
      </c>
      <c r="G31" s="60">
        <v>0</v>
      </c>
      <c r="H31" s="60">
        <v>0</v>
      </c>
      <c r="I31" s="60">
        <f>SUM(E31:H31)</f>
        <v>5361.96</v>
      </c>
    </row>
    <row r="32" spans="1:11" ht="69.75" customHeight="1" x14ac:dyDescent="0.25">
      <c r="A32" s="89"/>
      <c r="B32" s="53" t="s">
        <v>33</v>
      </c>
      <c r="C32" s="56" t="s">
        <v>133</v>
      </c>
      <c r="D32" s="60" t="s">
        <v>18</v>
      </c>
      <c r="E32" s="60">
        <v>2711.68</v>
      </c>
      <c r="F32" s="60">
        <v>4345.6000000000004</v>
      </c>
      <c r="G32" s="60">
        <v>4345.6000000000004</v>
      </c>
      <c r="H32" s="60">
        <v>4345.6000000000004</v>
      </c>
      <c r="I32" s="60">
        <f t="shared" ref="I32:I40" si="1">SUM(E32:H32)</f>
        <v>15748.480000000001</v>
      </c>
      <c r="K32" s="42"/>
    </row>
    <row r="33" spans="1:9" ht="72.75" customHeight="1" x14ac:dyDescent="0.25">
      <c r="A33" s="89"/>
      <c r="B33" s="53" t="s">
        <v>39</v>
      </c>
      <c r="C33" s="66" t="s">
        <v>79</v>
      </c>
      <c r="D33" s="60" t="s">
        <v>18</v>
      </c>
      <c r="E33" s="60">
        <v>85803.83</v>
      </c>
      <c r="F33" s="67">
        <v>114427.45</v>
      </c>
      <c r="G33" s="67">
        <v>114427.45</v>
      </c>
      <c r="H33" s="67">
        <v>114427.45</v>
      </c>
      <c r="I33" s="60">
        <f t="shared" si="1"/>
        <v>429086.18</v>
      </c>
    </row>
    <row r="34" spans="1:9" ht="40.5" customHeight="1" x14ac:dyDescent="0.25">
      <c r="A34" s="89"/>
      <c r="B34" s="53" t="s">
        <v>40</v>
      </c>
      <c r="C34" s="56" t="s">
        <v>78</v>
      </c>
      <c r="D34" s="60" t="s">
        <v>18</v>
      </c>
      <c r="E34" s="60">
        <v>43209.7</v>
      </c>
      <c r="F34" s="60">
        <v>46309.98</v>
      </c>
      <c r="G34" s="60">
        <v>46309.98</v>
      </c>
      <c r="H34" s="60">
        <v>46309.98</v>
      </c>
      <c r="I34" s="60">
        <f t="shared" si="1"/>
        <v>182139.64</v>
      </c>
    </row>
    <row r="35" spans="1:9" ht="40.5" customHeight="1" x14ac:dyDescent="0.25">
      <c r="A35" s="89"/>
      <c r="B35" s="53" t="s">
        <v>51</v>
      </c>
      <c r="C35" s="66" t="s">
        <v>80</v>
      </c>
      <c r="D35" s="60" t="s">
        <v>18</v>
      </c>
      <c r="E35" s="60">
        <v>0</v>
      </c>
      <c r="F35" s="67">
        <v>1324.92</v>
      </c>
      <c r="G35" s="67">
        <v>1324.9</v>
      </c>
      <c r="H35" s="67">
        <v>1324.9</v>
      </c>
      <c r="I35" s="60">
        <f t="shared" si="1"/>
        <v>3974.7200000000003</v>
      </c>
    </row>
    <row r="36" spans="1:9" ht="36.75" customHeight="1" x14ac:dyDescent="0.25">
      <c r="A36" s="89"/>
      <c r="B36" s="53" t="s">
        <v>52</v>
      </c>
      <c r="C36" s="56" t="s">
        <v>102</v>
      </c>
      <c r="D36" s="60" t="s">
        <v>18</v>
      </c>
      <c r="E36" s="60">
        <v>23200</v>
      </c>
      <c r="F36" s="68">
        <v>73000</v>
      </c>
      <c r="G36" s="68">
        <v>0</v>
      </c>
      <c r="H36" s="68">
        <v>0</v>
      </c>
      <c r="I36" s="60">
        <f t="shared" si="1"/>
        <v>96200</v>
      </c>
    </row>
    <row r="37" spans="1:9" ht="39.75" customHeight="1" x14ac:dyDescent="0.25">
      <c r="A37" s="89"/>
      <c r="B37" s="53" t="s">
        <v>53</v>
      </c>
      <c r="C37" s="56" t="s">
        <v>70</v>
      </c>
      <c r="D37" s="60" t="s">
        <v>18</v>
      </c>
      <c r="E37" s="60">
        <v>4440</v>
      </c>
      <c r="F37" s="60">
        <v>7730.64</v>
      </c>
      <c r="G37" s="60">
        <v>4688.6400000000003</v>
      </c>
      <c r="H37" s="60">
        <v>4688.6400000000003</v>
      </c>
      <c r="I37" s="60">
        <f t="shared" si="1"/>
        <v>21547.919999999998</v>
      </c>
    </row>
    <row r="38" spans="1:9" ht="39.75" customHeight="1" x14ac:dyDescent="0.25">
      <c r="A38" s="89"/>
      <c r="B38" s="53" t="s">
        <v>54</v>
      </c>
      <c r="C38" s="56" t="s">
        <v>135</v>
      </c>
      <c r="D38" s="60" t="s">
        <v>18</v>
      </c>
      <c r="E38" s="60">
        <v>0</v>
      </c>
      <c r="F38" s="60">
        <v>6930</v>
      </c>
      <c r="G38" s="60">
        <v>6930</v>
      </c>
      <c r="H38" s="60">
        <v>6930</v>
      </c>
      <c r="I38" s="60">
        <f t="shared" si="1"/>
        <v>20790</v>
      </c>
    </row>
    <row r="39" spans="1:9" ht="39.75" customHeight="1" x14ac:dyDescent="0.25">
      <c r="A39" s="89"/>
      <c r="B39" s="53" t="s">
        <v>55</v>
      </c>
      <c r="C39" s="56" t="s">
        <v>71</v>
      </c>
      <c r="D39" s="60" t="s">
        <v>18</v>
      </c>
      <c r="E39" s="60">
        <v>33752.639999999999</v>
      </c>
      <c r="F39" s="60">
        <v>30700</v>
      </c>
      <c r="G39" s="60">
        <v>37500</v>
      </c>
      <c r="H39" s="60">
        <v>37187.5</v>
      </c>
      <c r="I39" s="60">
        <f t="shared" ref="I39" si="2">SUM(E39:H39)</f>
        <v>139140.14000000001</v>
      </c>
    </row>
    <row r="40" spans="1:9" ht="97.5" customHeight="1" x14ac:dyDescent="0.25">
      <c r="A40" s="90"/>
      <c r="B40" s="53" t="s">
        <v>56</v>
      </c>
      <c r="C40" s="56" t="s">
        <v>136</v>
      </c>
      <c r="D40" s="60" t="s">
        <v>18</v>
      </c>
      <c r="E40" s="60">
        <v>0</v>
      </c>
      <c r="F40" s="60">
        <v>78.95</v>
      </c>
      <c r="G40" s="60">
        <v>78.95</v>
      </c>
      <c r="H40" s="60">
        <v>78.95</v>
      </c>
      <c r="I40" s="60">
        <f t="shared" si="1"/>
        <v>236.85000000000002</v>
      </c>
    </row>
    <row r="41" spans="1:9" x14ac:dyDescent="0.25">
      <c r="A41" s="48"/>
    </row>
  </sheetData>
  <mergeCells count="14">
    <mergeCell ref="A28:A40"/>
    <mergeCell ref="A14:A27"/>
    <mergeCell ref="B10:I10"/>
    <mergeCell ref="B11:I11"/>
    <mergeCell ref="B12:I12"/>
    <mergeCell ref="B13:I13"/>
    <mergeCell ref="B14:B15"/>
    <mergeCell ref="C14:C15"/>
    <mergeCell ref="D14:D15"/>
    <mergeCell ref="E14:I14"/>
    <mergeCell ref="B28:B29"/>
    <mergeCell ref="C28:C29"/>
    <mergeCell ref="D28:D29"/>
    <mergeCell ref="B19:B21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"/>
  <sheetViews>
    <sheetView zoomScale="90" zoomScaleNormal="90" workbookViewId="0">
      <selection activeCell="F13" sqref="F13"/>
    </sheetView>
  </sheetViews>
  <sheetFormatPr defaultRowHeight="15.75" x14ac:dyDescent="0.25"/>
  <cols>
    <col min="1" max="1" width="12" customWidth="1"/>
    <col min="2" max="2" width="33" customWidth="1"/>
  </cols>
  <sheetData>
    <row r="1" spans="1:8" ht="39" x14ac:dyDescent="0.25">
      <c r="C1" s="9" t="s">
        <v>89</v>
      </c>
      <c r="D1" s="1" t="s">
        <v>11</v>
      </c>
      <c r="E1" s="1">
        <v>2025</v>
      </c>
      <c r="F1" s="1">
        <v>2026</v>
      </c>
      <c r="G1" s="1">
        <v>2027</v>
      </c>
      <c r="H1" s="3" t="s">
        <v>12</v>
      </c>
    </row>
    <row r="2" spans="1:8" ht="48.75" customHeight="1" x14ac:dyDescent="0.25">
      <c r="A2" s="3" t="s">
        <v>14</v>
      </c>
      <c r="B2" s="6" t="s">
        <v>45</v>
      </c>
      <c r="C2" s="23">
        <v>24.6</v>
      </c>
      <c r="D2" s="2" t="s">
        <v>15</v>
      </c>
      <c r="E2" s="23">
        <v>26.3</v>
      </c>
      <c r="F2" s="23">
        <v>25.9</v>
      </c>
      <c r="G2" s="23">
        <v>25.9</v>
      </c>
      <c r="H2" s="23">
        <v>18.3</v>
      </c>
    </row>
    <row r="3" spans="1:8" s="19" customFormat="1" ht="20.25" customHeight="1" x14ac:dyDescent="0.25">
      <c r="B3" s="16" t="s">
        <v>93</v>
      </c>
      <c r="C3" s="15" t="e">
        <f>C8*100/C9</f>
        <v>#REF!</v>
      </c>
      <c r="D3" s="22" t="s">
        <v>18</v>
      </c>
      <c r="E3" s="21" t="e">
        <f>E8*100/E9</f>
        <v>#REF!</v>
      </c>
      <c r="F3" s="21" t="e">
        <f t="shared" ref="F3:G3" si="0">F8*100/F9</f>
        <v>#REF!</v>
      </c>
      <c r="G3" s="21" t="e">
        <f t="shared" si="0"/>
        <v>#REF!</v>
      </c>
    </row>
    <row r="4" spans="1:8" s="19" customFormat="1" ht="19.5" customHeight="1" x14ac:dyDescent="0.25">
      <c r="B4" s="17"/>
      <c r="C4" s="20"/>
      <c r="D4" s="17"/>
      <c r="E4" s="20"/>
      <c r="F4" s="20"/>
      <c r="G4" s="20"/>
    </row>
    <row r="5" spans="1:8" s="11" customFormat="1" ht="28.5" customHeight="1" x14ac:dyDescent="0.25">
      <c r="A5" s="12" t="s">
        <v>90</v>
      </c>
      <c r="B5" s="12" t="s">
        <v>49</v>
      </c>
      <c r="C5" s="13">
        <f>'Паспорт Процессн мер 1'!D16+'Паспорт Процессн мер 1'!D17+'Паспорт Процессн мер 1'!D18+'Паспорт Процессн мер 1'!D19+'Паспорт Процессн мер 1'!D21+'Паспорт Процессн мер 1'!D22+'Паспорт Процессн мер 1'!D23+'Паспорт Процессн мер 1'!D30+'Паспорт Процессн мер 1'!D33+31195+757</f>
        <v>33632</v>
      </c>
      <c r="D5" s="17" t="s">
        <v>15</v>
      </c>
      <c r="E5" s="13">
        <f>'Паспорт Процессн мер 1'!F16+'Паспорт Процессн мер 1'!F17+'Паспорт Процессн мер 1'!F18+'Паспорт Процессн мер 1'!F19+'Паспорт Процессн мер 1'!F21+'Паспорт Процессн мер 1'!F22+'Паспорт Процессн мер 1'!F23+'Паспорт Процессн мер 1'!F30+'Паспорт Процессн мер 1'!F33+33000+707</f>
        <v>34955</v>
      </c>
      <c r="F5" s="13" t="e">
        <f>'Паспорт Процессн мер 1'!G16+'Паспорт Процессн мер 1'!G17+'Паспорт Процессн мер 1'!G18+'Паспорт Процессн мер 1'!G19+'Паспорт Процессн мер 1'!G21+'Паспорт Процессн мер 1'!G22+'Паспорт Процессн мер 1'!G23+'Паспорт Процессн мер 1'!G30+'Паспорт Процессн мер 1'!G33+33000+'Паспорт Процессн мер 1'!#REF!</f>
        <v>#REF!</v>
      </c>
      <c r="G5" s="13" t="e">
        <f>'Паспорт Процессн мер 1'!H16+'Паспорт Процессн мер 1'!H17+'Паспорт Процессн мер 1'!H18+'Паспорт Процессн мер 1'!H19+'Паспорт Процессн мер 1'!H21+'Паспорт Процессн мер 1'!H22+'Паспорт Процессн мер 1'!H23+'Паспорт Процессн мер 1'!H30+'Паспорт Процессн мер 1'!H33+33000+'Паспорт Процессн мер 1'!#REF!</f>
        <v>#REF!</v>
      </c>
    </row>
    <row r="6" spans="1:8" s="11" customFormat="1" ht="26.25" x14ac:dyDescent="0.25">
      <c r="A6" s="12" t="s">
        <v>91</v>
      </c>
      <c r="B6" s="12" t="s">
        <v>65</v>
      </c>
      <c r="C6" s="13">
        <f>'Паспорт Процессн мер 2'!D16+'Паспорт Процессн мер 2'!D17</f>
        <v>1105</v>
      </c>
      <c r="D6" s="17" t="s">
        <v>15</v>
      </c>
      <c r="E6" s="13">
        <f>'Паспорт Процессн мер 2'!F16+'Паспорт Процессн мер 2'!F17</f>
        <v>878</v>
      </c>
      <c r="F6" s="13">
        <f>'Паспорт Процессн мер 2'!G16+'Паспорт Процессн мер 2'!G17</f>
        <v>888</v>
      </c>
      <c r="G6" s="13">
        <f>'Паспорт Процессн мер 2'!H16+'Паспорт Процессн мер 2'!H17</f>
        <v>888</v>
      </c>
    </row>
    <row r="7" spans="1:8" s="11" customFormat="1" ht="26.25" x14ac:dyDescent="0.25">
      <c r="A7" s="12" t="s">
        <v>92</v>
      </c>
      <c r="B7" s="12" t="s">
        <v>68</v>
      </c>
      <c r="C7" s="13" t="e">
        <f>'Паспорт Процессн мер 3'!D24+'Паспорт Процессн мер 3'!D27+67274+'Паспорт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D7" s="17" t="s">
        <v>15</v>
      </c>
      <c r="E7" s="13" t="e">
        <f>'Паспорт Процессн мер 3'!F24+'Паспорт Процессн мер 3'!F27+69547+'Паспорт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F7" s="13" t="e">
        <f>'Паспорт Процессн мер 3'!G24+'Паспорт Процессн мер 3'!G27+70550+'Паспорт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G7" s="13" t="e">
        <f>'Паспорт Процессн мер 3'!H24+'Паспорт Процессн мер 3'!H27+70950+'Паспорт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</row>
    <row r="8" spans="1:8" ht="137.25" customHeight="1" x14ac:dyDescent="0.25">
      <c r="B8" s="10" t="s">
        <v>99</v>
      </c>
      <c r="C8" s="8" t="e">
        <f>C5+C6+C7</f>
        <v>#REF!</v>
      </c>
      <c r="D8" s="17" t="s">
        <v>15</v>
      </c>
      <c r="E8" s="8" t="e">
        <f>E5+E6+E7</f>
        <v>#REF!</v>
      </c>
      <c r="F8" s="8" t="e">
        <f t="shared" ref="F8:G8" si="1">F5+F6+F7</f>
        <v>#REF!</v>
      </c>
      <c r="G8" s="8" t="e">
        <f t="shared" si="1"/>
        <v>#REF!</v>
      </c>
    </row>
    <row r="9" spans="1:8" ht="26.25" x14ac:dyDescent="0.25">
      <c r="B9" s="14" t="s">
        <v>100</v>
      </c>
      <c r="C9">
        <v>489735</v>
      </c>
      <c r="D9" s="17" t="s">
        <v>15</v>
      </c>
      <c r="E9">
        <v>491800</v>
      </c>
      <c r="F9">
        <v>493900</v>
      </c>
      <c r="G9">
        <v>495900</v>
      </c>
    </row>
    <row r="10" spans="1:8" s="7" customFormat="1" ht="105" customHeight="1" x14ac:dyDescent="0.2">
      <c r="B10" s="18" t="s">
        <v>94</v>
      </c>
      <c r="C10" s="4" t="s">
        <v>98</v>
      </c>
      <c r="D10" s="17" t="s">
        <v>15</v>
      </c>
      <c r="E10" s="4" t="s">
        <v>95</v>
      </c>
      <c r="F10" s="4" t="s">
        <v>95</v>
      </c>
      <c r="G10" s="4" t="s">
        <v>95</v>
      </c>
    </row>
    <row r="11" spans="1:8" ht="63.75" customHeight="1" x14ac:dyDescent="0.25">
      <c r="B11" s="24" t="s">
        <v>96</v>
      </c>
      <c r="C11" s="5" t="s">
        <v>97</v>
      </c>
    </row>
    <row r="12" spans="1:8" x14ac:dyDescent="0.25">
      <c r="C12" s="7"/>
    </row>
  </sheetData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Паспорт МП</vt:lpstr>
      <vt:lpstr>Паспорт Процессн мер 1</vt:lpstr>
      <vt:lpstr>Паспорт Процессн мер 2</vt:lpstr>
      <vt:lpstr>Паспорт Процессн мер 3</vt:lpstr>
      <vt:lpstr>Расчет Показателя 1.1</vt:lpstr>
      <vt:lpstr>'Паспорт МП'!Область_печати</vt:lpstr>
      <vt:lpstr>'Паспорт Процессн мер 1'!Область_печати</vt:lpstr>
      <vt:lpstr>'Паспорт Процессн мер 2'!Область_печати</vt:lpstr>
      <vt:lpstr>'Паспорт Процессн мер 3'!Область_печати</vt:lpstr>
      <vt:lpstr>'Расчет Показателя 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Цюцюрупа Олеся Ивановна</cp:lastModifiedBy>
  <cp:lastPrinted>2025-10-08T10:38:07Z</cp:lastPrinted>
  <dcterms:created xsi:type="dcterms:W3CDTF">2024-10-14T13:39:53Z</dcterms:created>
  <dcterms:modified xsi:type="dcterms:W3CDTF">2026-01-30T08:54:42Z</dcterms:modified>
</cp:coreProperties>
</file>